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COMMISSION DANSES ARTISTIQUES\CONCOURS\CONCOURS REGIONAUX\2023-2024\"/>
    </mc:Choice>
  </mc:AlternateContent>
  <xr:revisionPtr revIDLastSave="0" documentId="8_{8E0E68FC-C59C-40AD-8D72-B0303B42241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ACCUEIL" sheetId="1" r:id="rId1"/>
    <sheet name="COORDONNEES DES STRUCTURES" sheetId="2" r:id="rId2"/>
    <sheet name="ENFANT" sheetId="3" r:id="rId3"/>
    <sheet name="ESPOIR 1" sheetId="4" r:id="rId4"/>
    <sheet name="ESPOIR 2" sheetId="5" r:id="rId5"/>
    <sheet name="ELEMENTAIRE" sheetId="6" r:id="rId6"/>
    <sheet name="SUPERIEUR" sheetId="7" r:id="rId7"/>
    <sheet name="DUOS" sheetId="8" r:id="rId8"/>
    <sheet name="GROUPE 1" sheetId="9" r:id="rId9"/>
    <sheet name="GROUPE 2" sheetId="10" r:id="rId10"/>
    <sheet name="GROUPE 3" sheetId="11" r:id="rId11"/>
    <sheet name="FEUIL1" sheetId="12" r:id="rId12"/>
  </sheets>
  <externalReferences>
    <externalReference r:id="rId13"/>
    <externalReference r:id="rId14"/>
  </externalReferences>
  <definedNames>
    <definedName name="CATEGORIE">'[1]Groupe juvenile'!$B$20:$B$23</definedName>
    <definedName name="département">[2]Feuil2!$D$1:$D$101</definedName>
    <definedName name="regions1">[2]Feuil2!$F$1:$F$27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" i="12" l="1"/>
  <c r="G1" i="12" s="1"/>
  <c r="R59" i="11"/>
  <c r="Q59" i="11"/>
  <c r="R58" i="11"/>
  <c r="Q58" i="11"/>
  <c r="R57" i="11"/>
  <c r="Q57" i="11"/>
  <c r="R56" i="11"/>
  <c r="Q56" i="11"/>
  <c r="R55" i="11"/>
  <c r="Q55" i="11"/>
  <c r="R54" i="11"/>
  <c r="Q54" i="11"/>
  <c r="R53" i="11"/>
  <c r="Q53" i="11"/>
  <c r="R52" i="11"/>
  <c r="Q52" i="11"/>
  <c r="R51" i="11"/>
  <c r="Q51" i="11"/>
  <c r="R50" i="11"/>
  <c r="Q50" i="11"/>
  <c r="R49" i="11"/>
  <c r="Q49" i="11"/>
  <c r="R48" i="11"/>
  <c r="Q48" i="11"/>
  <c r="R47" i="11"/>
  <c r="Q47" i="11"/>
  <c r="R46" i="11"/>
  <c r="Q46" i="11"/>
  <c r="R45" i="11"/>
  <c r="Q45" i="11"/>
  <c r="R44" i="11"/>
  <c r="Q44" i="11"/>
  <c r="U43" i="11"/>
  <c r="R43" i="11"/>
  <c r="Q43" i="11"/>
  <c r="U42" i="11"/>
  <c r="R42" i="11"/>
  <c r="Q42" i="11"/>
  <c r="R41" i="11"/>
  <c r="Q41" i="11"/>
  <c r="R40" i="11"/>
  <c r="Q40" i="11"/>
  <c r="R39" i="11"/>
  <c r="Q39" i="11"/>
  <c r="R38" i="11"/>
  <c r="Q38" i="11"/>
  <c r="R37" i="11"/>
  <c r="Q37" i="11"/>
  <c r="R36" i="11"/>
  <c r="Q36" i="11"/>
  <c r="T35" i="11"/>
  <c r="R35" i="11"/>
  <c r="Q35" i="11"/>
  <c r="N35" i="11"/>
  <c r="T34" i="11"/>
  <c r="S34" i="11"/>
  <c r="R34" i="11"/>
  <c r="Q34" i="11"/>
  <c r="T38" i="11" s="1"/>
  <c r="N34" i="11"/>
  <c r="M34" i="11"/>
  <c r="B33" i="11"/>
  <c r="R30" i="11"/>
  <c r="Q30" i="11"/>
  <c r="R29" i="11"/>
  <c r="Q29" i="11"/>
  <c r="R28" i="11"/>
  <c r="Q28" i="11"/>
  <c r="R27" i="11"/>
  <c r="Q27" i="11"/>
  <c r="R26" i="11"/>
  <c r="Q26" i="11"/>
  <c r="R25" i="11"/>
  <c r="Q25" i="11"/>
  <c r="R24" i="11"/>
  <c r="Q24" i="11"/>
  <c r="R23" i="11"/>
  <c r="Q23" i="11"/>
  <c r="R22" i="11"/>
  <c r="Q22" i="11"/>
  <c r="R21" i="11"/>
  <c r="Q21" i="11"/>
  <c r="R20" i="11"/>
  <c r="Q20" i="11"/>
  <c r="R19" i="11"/>
  <c r="Q19" i="11"/>
  <c r="R18" i="11"/>
  <c r="Q18" i="11"/>
  <c r="R17" i="11"/>
  <c r="Q17" i="11"/>
  <c r="R16" i="11"/>
  <c r="Q16" i="11"/>
  <c r="R15" i="11"/>
  <c r="Q15" i="11"/>
  <c r="R14" i="11"/>
  <c r="Q14" i="11"/>
  <c r="U13" i="11"/>
  <c r="R13" i="11"/>
  <c r="Q13" i="11"/>
  <c r="U12" i="11"/>
  <c r="R12" i="11"/>
  <c r="Q12" i="11"/>
  <c r="R11" i="11"/>
  <c r="Q11" i="11"/>
  <c r="R10" i="11"/>
  <c r="Q10" i="11"/>
  <c r="R9" i="11"/>
  <c r="Q9" i="11"/>
  <c r="R8" i="11"/>
  <c r="Q8" i="11"/>
  <c r="R7" i="11"/>
  <c r="Q7" i="11"/>
  <c r="T6" i="11"/>
  <c r="R6" i="11"/>
  <c r="R5" i="11" s="1"/>
  <c r="Q6" i="11"/>
  <c r="N6" i="11"/>
  <c r="T5" i="11"/>
  <c r="S5" i="11"/>
  <c r="Q5" i="11"/>
  <c r="N5" i="11"/>
  <c r="M5" i="11"/>
  <c r="B4" i="11"/>
  <c r="T1" i="11"/>
  <c r="R59" i="10"/>
  <c r="Q59" i="10"/>
  <c r="P59" i="10"/>
  <c r="R58" i="10"/>
  <c r="Q58" i="10"/>
  <c r="P58" i="10"/>
  <c r="R57" i="10"/>
  <c r="Q57" i="10"/>
  <c r="P57" i="10"/>
  <c r="R56" i="10"/>
  <c r="Q56" i="10"/>
  <c r="P56" i="10"/>
  <c r="R55" i="10"/>
  <c r="Q55" i="10"/>
  <c r="P55" i="10"/>
  <c r="R54" i="10"/>
  <c r="Q54" i="10"/>
  <c r="P54" i="10"/>
  <c r="R53" i="10"/>
  <c r="Q53" i="10"/>
  <c r="P53" i="10"/>
  <c r="R52" i="10"/>
  <c r="Q52" i="10"/>
  <c r="P52" i="10"/>
  <c r="R51" i="10"/>
  <c r="Q51" i="10"/>
  <c r="P51" i="10"/>
  <c r="R50" i="10"/>
  <c r="Q50" i="10"/>
  <c r="P50" i="10"/>
  <c r="R49" i="10"/>
  <c r="Q49" i="10"/>
  <c r="P49" i="10"/>
  <c r="R48" i="10"/>
  <c r="Q48" i="10"/>
  <c r="P48" i="10"/>
  <c r="R47" i="10"/>
  <c r="Q47" i="10"/>
  <c r="P47" i="10"/>
  <c r="R46" i="10"/>
  <c r="Q46" i="10"/>
  <c r="P46" i="10"/>
  <c r="R45" i="10"/>
  <c r="Q45" i="10"/>
  <c r="P45" i="10"/>
  <c r="R44" i="10"/>
  <c r="Q44" i="10"/>
  <c r="P44" i="10"/>
  <c r="R43" i="10"/>
  <c r="Q43" i="10"/>
  <c r="P43" i="10"/>
  <c r="R42" i="10"/>
  <c r="Q42" i="10"/>
  <c r="P42" i="10"/>
  <c r="R41" i="10"/>
  <c r="Q41" i="10"/>
  <c r="P41" i="10"/>
  <c r="R40" i="10"/>
  <c r="Q40" i="10"/>
  <c r="P40" i="10"/>
  <c r="R39" i="10"/>
  <c r="Q39" i="10"/>
  <c r="P39" i="10"/>
  <c r="R38" i="10"/>
  <c r="Q38" i="10"/>
  <c r="P38" i="10"/>
  <c r="R37" i="10"/>
  <c r="Q37" i="10"/>
  <c r="P37" i="10"/>
  <c r="R36" i="10"/>
  <c r="Q36" i="10"/>
  <c r="P36" i="10"/>
  <c r="R35" i="10"/>
  <c r="R34" i="10" s="1"/>
  <c r="Q35" i="10"/>
  <c r="P35" i="10"/>
  <c r="P34" i="10" s="1"/>
  <c r="S34" i="10"/>
  <c r="S35" i="10" s="1"/>
  <c r="Q34" i="10"/>
  <c r="M34" i="10"/>
  <c r="M35" i="10" s="1"/>
  <c r="B33" i="10"/>
  <c r="R30" i="10"/>
  <c r="Q30" i="10"/>
  <c r="P30" i="10"/>
  <c r="R29" i="10"/>
  <c r="Q29" i="10"/>
  <c r="P29" i="10"/>
  <c r="R28" i="10"/>
  <c r="Q28" i="10"/>
  <c r="P28" i="10"/>
  <c r="R27" i="10"/>
  <c r="Q27" i="10"/>
  <c r="P27" i="10"/>
  <c r="R26" i="10"/>
  <c r="Q26" i="10"/>
  <c r="P26" i="10"/>
  <c r="R25" i="10"/>
  <c r="Q25" i="10"/>
  <c r="P25" i="10"/>
  <c r="R24" i="10"/>
  <c r="Q24" i="10"/>
  <c r="P24" i="10"/>
  <c r="R23" i="10"/>
  <c r="Q23" i="10"/>
  <c r="P23" i="10"/>
  <c r="R22" i="10"/>
  <c r="Q22" i="10"/>
  <c r="P22" i="10"/>
  <c r="R21" i="10"/>
  <c r="Q21" i="10"/>
  <c r="P21" i="10"/>
  <c r="R20" i="10"/>
  <c r="Q20" i="10"/>
  <c r="P20" i="10"/>
  <c r="R19" i="10"/>
  <c r="Q19" i="10"/>
  <c r="P19" i="10"/>
  <c r="R18" i="10"/>
  <c r="Q18" i="10"/>
  <c r="P18" i="10"/>
  <c r="R17" i="10"/>
  <c r="Q17" i="10"/>
  <c r="P17" i="10"/>
  <c r="R16" i="10"/>
  <c r="Q16" i="10"/>
  <c r="P16" i="10"/>
  <c r="R15" i="10"/>
  <c r="Q15" i="10"/>
  <c r="P15" i="10"/>
  <c r="R14" i="10"/>
  <c r="Q14" i="10"/>
  <c r="P14" i="10"/>
  <c r="R13" i="10"/>
  <c r="Q13" i="10"/>
  <c r="P13" i="10"/>
  <c r="R12" i="10"/>
  <c r="Q12" i="10"/>
  <c r="P12" i="10"/>
  <c r="R11" i="10"/>
  <c r="Q11" i="10"/>
  <c r="P11" i="10"/>
  <c r="R10" i="10"/>
  <c r="Q10" i="10"/>
  <c r="P10" i="10"/>
  <c r="R9" i="10"/>
  <c r="Q9" i="10"/>
  <c r="P9" i="10"/>
  <c r="R8" i="10"/>
  <c r="Q8" i="10"/>
  <c r="P8" i="10"/>
  <c r="R7" i="10"/>
  <c r="Q7" i="10"/>
  <c r="P7" i="10"/>
  <c r="S6" i="10"/>
  <c r="R6" i="10"/>
  <c r="Q6" i="10"/>
  <c r="P6" i="10"/>
  <c r="M6" i="10"/>
  <c r="S5" i="10"/>
  <c r="R5" i="10"/>
  <c r="Q5" i="10"/>
  <c r="P5" i="10"/>
  <c r="S7" i="10" s="1"/>
  <c r="S8" i="10" s="1"/>
  <c r="S10" i="10" s="1"/>
  <c r="M5" i="10"/>
  <c r="B4" i="10"/>
  <c r="S1" i="10"/>
  <c r="M1" i="10"/>
  <c r="R59" i="9"/>
  <c r="Q59" i="9"/>
  <c r="P59" i="9"/>
  <c r="R58" i="9"/>
  <c r="Q58" i="9"/>
  <c r="P58" i="9"/>
  <c r="R57" i="9"/>
  <c r="Q57" i="9"/>
  <c r="P57" i="9"/>
  <c r="R56" i="9"/>
  <c r="Q56" i="9"/>
  <c r="P56" i="9"/>
  <c r="R55" i="9"/>
  <c r="Q55" i="9"/>
  <c r="P55" i="9"/>
  <c r="R54" i="9"/>
  <c r="Q54" i="9"/>
  <c r="P54" i="9"/>
  <c r="R53" i="9"/>
  <c r="Q53" i="9"/>
  <c r="P53" i="9"/>
  <c r="R52" i="9"/>
  <c r="Q52" i="9"/>
  <c r="P52" i="9"/>
  <c r="R51" i="9"/>
  <c r="Q51" i="9"/>
  <c r="P51" i="9"/>
  <c r="R50" i="9"/>
  <c r="Q50" i="9"/>
  <c r="P50" i="9"/>
  <c r="R49" i="9"/>
  <c r="Q49" i="9"/>
  <c r="P49" i="9"/>
  <c r="R48" i="9"/>
  <c r="Q48" i="9"/>
  <c r="P48" i="9"/>
  <c r="R47" i="9"/>
  <c r="Q47" i="9"/>
  <c r="P47" i="9"/>
  <c r="R46" i="9"/>
  <c r="Q46" i="9"/>
  <c r="P46" i="9"/>
  <c r="R45" i="9"/>
  <c r="Q45" i="9"/>
  <c r="P45" i="9"/>
  <c r="R44" i="9"/>
  <c r="Q44" i="9"/>
  <c r="P44" i="9"/>
  <c r="R43" i="9"/>
  <c r="Q43" i="9"/>
  <c r="P43" i="9"/>
  <c r="R42" i="9"/>
  <c r="Q42" i="9"/>
  <c r="P42" i="9"/>
  <c r="R41" i="9"/>
  <c r="Q41" i="9"/>
  <c r="P41" i="9"/>
  <c r="R40" i="9"/>
  <c r="Q40" i="9"/>
  <c r="P40" i="9"/>
  <c r="R39" i="9"/>
  <c r="Q39" i="9"/>
  <c r="P39" i="9"/>
  <c r="R38" i="9"/>
  <c r="Q38" i="9"/>
  <c r="P38" i="9"/>
  <c r="R37" i="9"/>
  <c r="Q37" i="9"/>
  <c r="P37" i="9"/>
  <c r="R36" i="9"/>
  <c r="Q36" i="9"/>
  <c r="P36" i="9"/>
  <c r="S35" i="9"/>
  <c r="R35" i="9"/>
  <c r="Q35" i="9"/>
  <c r="P35" i="9"/>
  <c r="P34" i="9" s="1"/>
  <c r="M35" i="9"/>
  <c r="S34" i="9"/>
  <c r="R34" i="9"/>
  <c r="Q34" i="9"/>
  <c r="M34" i="9"/>
  <c r="B33" i="9"/>
  <c r="R30" i="9"/>
  <c r="Q30" i="9"/>
  <c r="P30" i="9"/>
  <c r="R29" i="9"/>
  <c r="Q29" i="9"/>
  <c r="P29" i="9"/>
  <c r="R28" i="9"/>
  <c r="Q28" i="9"/>
  <c r="P28" i="9"/>
  <c r="R27" i="9"/>
  <c r="Q27" i="9"/>
  <c r="P27" i="9"/>
  <c r="R26" i="9"/>
  <c r="Q26" i="9"/>
  <c r="P26" i="9"/>
  <c r="R25" i="9"/>
  <c r="Q25" i="9"/>
  <c r="P25" i="9"/>
  <c r="R24" i="9"/>
  <c r="Q24" i="9"/>
  <c r="P24" i="9"/>
  <c r="R23" i="9"/>
  <c r="Q23" i="9"/>
  <c r="P23" i="9"/>
  <c r="R22" i="9"/>
  <c r="Q22" i="9"/>
  <c r="P22" i="9"/>
  <c r="R21" i="9"/>
  <c r="Q21" i="9"/>
  <c r="P21" i="9"/>
  <c r="R20" i="9"/>
  <c r="Q20" i="9"/>
  <c r="P20" i="9"/>
  <c r="R19" i="9"/>
  <c r="Q19" i="9"/>
  <c r="P19" i="9"/>
  <c r="R18" i="9"/>
  <c r="Q18" i="9"/>
  <c r="P18" i="9"/>
  <c r="R17" i="9"/>
  <c r="Q17" i="9"/>
  <c r="P17" i="9"/>
  <c r="R16" i="9"/>
  <c r="Q16" i="9"/>
  <c r="P16" i="9"/>
  <c r="R15" i="9"/>
  <c r="Q15" i="9"/>
  <c r="P15" i="9"/>
  <c r="R14" i="9"/>
  <c r="Q14" i="9"/>
  <c r="P14" i="9"/>
  <c r="R13" i="9"/>
  <c r="Q13" i="9"/>
  <c r="P13" i="9"/>
  <c r="R12" i="9"/>
  <c r="Q12" i="9"/>
  <c r="P12" i="9"/>
  <c r="R11" i="9"/>
  <c r="Q11" i="9"/>
  <c r="P11" i="9"/>
  <c r="R10" i="9"/>
  <c r="Q10" i="9"/>
  <c r="P10" i="9"/>
  <c r="R9" i="9"/>
  <c r="Q9" i="9"/>
  <c r="P9" i="9"/>
  <c r="R8" i="9"/>
  <c r="Q8" i="9"/>
  <c r="P8" i="9"/>
  <c r="R7" i="9"/>
  <c r="Q7" i="9"/>
  <c r="P7" i="9"/>
  <c r="R6" i="9"/>
  <c r="R5" i="9" s="1"/>
  <c r="Q6" i="9"/>
  <c r="Q5" i="9" s="1"/>
  <c r="P6" i="9"/>
  <c r="P5" i="9" s="1"/>
  <c r="S5" i="9"/>
  <c r="S6" i="9" s="1"/>
  <c r="M5" i="9"/>
  <c r="M6" i="9" s="1"/>
  <c r="B4" i="9"/>
  <c r="S1" i="9"/>
  <c r="M1" i="9"/>
  <c r="B13" i="8"/>
  <c r="B4" i="8"/>
  <c r="A4" i="7"/>
  <c r="A4" i="6"/>
  <c r="A4" i="5"/>
  <c r="A4" i="4"/>
  <c r="A4" i="3"/>
  <c r="D7" i="2"/>
  <c r="A10" i="1" s="1"/>
  <c r="A4" i="2"/>
  <c r="S38" i="9" l="1"/>
  <c r="S36" i="9"/>
  <c r="S37" i="9" s="1"/>
  <c r="S39" i="9" s="1"/>
  <c r="S9" i="9"/>
  <c r="S7" i="9"/>
  <c r="S8" i="9" s="1"/>
  <c r="S10" i="9" s="1"/>
  <c r="S38" i="10"/>
  <c r="S36" i="10"/>
  <c r="S37" i="10" s="1"/>
  <c r="S39" i="10" s="1"/>
  <c r="T9" i="11"/>
  <c r="T7" i="11"/>
  <c r="T8" i="11" s="1"/>
  <c r="T10" i="11" s="1"/>
  <c r="A8" i="1"/>
  <c r="S9" i="10"/>
  <c r="P15" i="12"/>
  <c r="Q15" i="12" s="1"/>
  <c r="H15" i="12"/>
  <c r="I15" i="12" s="1"/>
  <c r="P14" i="12"/>
  <c r="Q14" i="12" s="1"/>
  <c r="H14" i="12"/>
  <c r="I14" i="12" s="1"/>
  <c r="P13" i="12"/>
  <c r="Q13" i="12" s="1"/>
  <c r="H13" i="12"/>
  <c r="I13" i="12" s="1"/>
  <c r="E3" i="9" s="1"/>
  <c r="P10" i="12"/>
  <c r="Q10" i="12" s="1"/>
  <c r="H10" i="12"/>
  <c r="I10" i="12" s="1"/>
  <c r="E3" i="8" s="1"/>
  <c r="P8" i="12"/>
  <c r="Q8" i="12" s="1"/>
  <c r="H8" i="12"/>
  <c r="I8" i="12" s="1"/>
  <c r="E2" i="7" s="1"/>
  <c r="P7" i="12"/>
  <c r="Q7" i="12" s="1"/>
  <c r="H7" i="12"/>
  <c r="I7" i="12" s="1"/>
  <c r="E2" i="6" s="1"/>
  <c r="P6" i="12"/>
  <c r="Q6" i="12" s="1"/>
  <c r="H6" i="12"/>
  <c r="I6" i="12" s="1"/>
  <c r="E2" i="5" s="1"/>
  <c r="P5" i="12"/>
  <c r="Q5" i="12" s="1"/>
  <c r="H5" i="12"/>
  <c r="I5" i="12" s="1"/>
  <c r="E2" i="4" s="1"/>
  <c r="P4" i="12"/>
  <c r="Q4" i="12" s="1"/>
  <c r="H4" i="12"/>
  <c r="I4" i="12" s="1"/>
  <c r="E2" i="3" s="1"/>
  <c r="O15" i="12"/>
  <c r="R15" i="12" s="1"/>
  <c r="G15" i="12"/>
  <c r="J15" i="12" s="1"/>
  <c r="D3" i="11" s="1"/>
  <c r="O14" i="12"/>
  <c r="R14" i="12" s="1"/>
  <c r="G14" i="12"/>
  <c r="J14" i="12" s="1"/>
  <c r="O13" i="12"/>
  <c r="R13" i="12" s="1"/>
  <c r="G13" i="12"/>
  <c r="J13" i="12" s="1"/>
  <c r="O10" i="12"/>
  <c r="R10" i="12" s="1"/>
  <c r="G10" i="12"/>
  <c r="J10" i="12" s="1"/>
  <c r="D3" i="8" s="1"/>
  <c r="O8" i="12"/>
  <c r="R8" i="12" s="1"/>
  <c r="G8" i="12"/>
  <c r="J8" i="12" s="1"/>
  <c r="F2" i="7" s="1"/>
  <c r="O7" i="12"/>
  <c r="R7" i="12" s="1"/>
  <c r="G7" i="12"/>
  <c r="J7" i="12" s="1"/>
  <c r="F2" i="6" s="1"/>
  <c r="O6" i="12"/>
  <c r="R6" i="12" s="1"/>
  <c r="G6" i="12"/>
  <c r="J6" i="12" s="1"/>
  <c r="F2" i="5" s="1"/>
  <c r="O5" i="12"/>
  <c r="R5" i="12" s="1"/>
  <c r="G5" i="12"/>
  <c r="J5" i="12" s="1"/>
  <c r="F2" i="4" s="1"/>
  <c r="O4" i="12"/>
  <c r="R4" i="12" s="1"/>
  <c r="G4" i="12"/>
  <c r="J4" i="12" s="1"/>
  <c r="F2" i="3" s="1"/>
  <c r="T36" i="11"/>
  <c r="T37" i="11" s="1"/>
  <c r="T39" i="11" s="1"/>
  <c r="F3" i="10" l="1"/>
  <c r="E3" i="11"/>
  <c r="L59" i="11" s="1"/>
  <c r="C3" i="10"/>
  <c r="D3" i="9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L43" i="11"/>
  <c r="K39" i="11"/>
  <c r="K35" i="11"/>
  <c r="K43" i="11"/>
  <c r="L42" i="11"/>
  <c r="L41" i="11"/>
  <c r="L40" i="11"/>
  <c r="L38" i="11"/>
  <c r="L36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2" i="11"/>
  <c r="L11" i="11"/>
  <c r="L9" i="11"/>
  <c r="L7" i="11"/>
  <c r="K42" i="11"/>
  <c r="K41" i="11"/>
  <c r="K40" i="11"/>
  <c r="K38" i="11"/>
  <c r="K36" i="11"/>
  <c r="K27" i="11"/>
  <c r="K23" i="11"/>
  <c r="K19" i="11"/>
  <c r="K15" i="11"/>
  <c r="L13" i="11"/>
  <c r="L8" i="11"/>
  <c r="L39" i="11"/>
  <c r="K28" i="11"/>
  <c r="K24" i="11"/>
  <c r="K20" i="11"/>
  <c r="K16" i="11"/>
  <c r="K13" i="11"/>
  <c r="O12" i="11"/>
  <c r="K11" i="11"/>
  <c r="K8" i="11"/>
  <c r="K7" i="11"/>
  <c r="L35" i="11"/>
  <c r="K29" i="11"/>
  <c r="K25" i="11"/>
  <c r="K21" i="11"/>
  <c r="K17" i="11"/>
  <c r="K12" i="11"/>
  <c r="L10" i="11"/>
  <c r="L6" i="11"/>
  <c r="L5" i="11" s="1"/>
  <c r="K18" i="11"/>
  <c r="K9" i="11"/>
  <c r="K26" i="11"/>
  <c r="K6" i="11"/>
  <c r="L37" i="11"/>
  <c r="K30" i="11"/>
  <c r="K14" i="11"/>
  <c r="K10" i="11"/>
  <c r="K22" i="11"/>
  <c r="L3" i="10"/>
  <c r="M3" i="11"/>
  <c r="O13" i="11" s="1"/>
  <c r="N1" i="11" s="1"/>
  <c r="E3" i="10"/>
  <c r="L3" i="9"/>
  <c r="F3" i="9"/>
  <c r="C3" i="11"/>
  <c r="K37" i="11" s="1"/>
  <c r="D3" i="10"/>
  <c r="L58" i="9"/>
  <c r="L56" i="9"/>
  <c r="L54" i="9"/>
  <c r="L52" i="9"/>
  <c r="L50" i="9"/>
  <c r="L48" i="9"/>
  <c r="L46" i="9"/>
  <c r="L44" i="9"/>
  <c r="L42" i="9"/>
  <c r="L40" i="9"/>
  <c r="L39" i="9"/>
  <c r="L38" i="9"/>
  <c r="L37" i="9"/>
  <c r="L36" i="9"/>
  <c r="L35" i="9"/>
  <c r="L29" i="9"/>
  <c r="L27" i="9"/>
  <c r="L25" i="9"/>
  <c r="L23" i="9"/>
  <c r="L59" i="9"/>
  <c r="L55" i="9"/>
  <c r="L51" i="9"/>
  <c r="L47" i="9"/>
  <c r="L43" i="9"/>
  <c r="L28" i="9"/>
  <c r="L24" i="9"/>
  <c r="L21" i="9"/>
  <c r="L19" i="9"/>
  <c r="L17" i="9"/>
  <c r="L15" i="9"/>
  <c r="L13" i="9"/>
  <c r="L11" i="9"/>
  <c r="L10" i="9"/>
  <c r="L9" i="9"/>
  <c r="L8" i="9"/>
  <c r="L7" i="9"/>
  <c r="L6" i="9"/>
  <c r="L57" i="9"/>
  <c r="L53" i="9"/>
  <c r="L49" i="9"/>
  <c r="L45" i="9"/>
  <c r="L41" i="9"/>
  <c r="L30" i="9"/>
  <c r="L26" i="9"/>
  <c r="L22" i="9"/>
  <c r="L20" i="9"/>
  <c r="L18" i="9"/>
  <c r="L16" i="9"/>
  <c r="L14" i="9"/>
  <c r="L12" i="9"/>
  <c r="S3" i="11"/>
  <c r="R3" i="9"/>
  <c r="R3" i="10"/>
  <c r="K59" i="10" l="1"/>
  <c r="K57" i="10"/>
  <c r="K55" i="10"/>
  <c r="K53" i="10"/>
  <c r="K51" i="10"/>
  <c r="K49" i="10"/>
  <c r="K47" i="10"/>
  <c r="K45" i="10"/>
  <c r="K43" i="10"/>
  <c r="K41" i="10"/>
  <c r="K29" i="10"/>
  <c r="K27" i="10"/>
  <c r="K25" i="10"/>
  <c r="K23" i="10"/>
  <c r="K21" i="10"/>
  <c r="K19" i="10"/>
  <c r="K17" i="10"/>
  <c r="K15" i="10"/>
  <c r="K13" i="10"/>
  <c r="K11" i="10"/>
  <c r="K10" i="10"/>
  <c r="K9" i="10"/>
  <c r="K8" i="10"/>
  <c r="K7" i="10"/>
  <c r="K6" i="10"/>
  <c r="K58" i="10"/>
  <c r="J56" i="10"/>
  <c r="J53" i="10"/>
  <c r="K50" i="10"/>
  <c r="J48" i="10"/>
  <c r="J45" i="10"/>
  <c r="K42" i="10"/>
  <c r="J40" i="10"/>
  <c r="J38" i="10"/>
  <c r="J36" i="10"/>
  <c r="K28" i="10"/>
  <c r="J26" i="10"/>
  <c r="J23" i="10"/>
  <c r="K20" i="10"/>
  <c r="J18" i="10"/>
  <c r="J15" i="10"/>
  <c r="K12" i="10"/>
  <c r="J9" i="10"/>
  <c r="J58" i="10"/>
  <c r="J55" i="10"/>
  <c r="K52" i="10"/>
  <c r="J50" i="10"/>
  <c r="J47" i="10"/>
  <c r="K44" i="10"/>
  <c r="J42" i="10"/>
  <c r="K39" i="10"/>
  <c r="K37" i="10"/>
  <c r="K35" i="10"/>
  <c r="K30" i="10"/>
  <c r="J28" i="10"/>
  <c r="J25" i="10"/>
  <c r="K22" i="10"/>
  <c r="J20" i="10"/>
  <c r="J17" i="10"/>
  <c r="K14" i="10"/>
  <c r="J12" i="10"/>
  <c r="J10" i="10"/>
  <c r="J6" i="10"/>
  <c r="J57" i="10"/>
  <c r="K54" i="10"/>
  <c r="J52" i="10"/>
  <c r="J49" i="10"/>
  <c r="K46" i="10"/>
  <c r="J44" i="10"/>
  <c r="J41" i="10"/>
  <c r="J39" i="10"/>
  <c r="J37" i="10"/>
  <c r="J35" i="10"/>
  <c r="J30" i="10"/>
  <c r="J27" i="10"/>
  <c r="K24" i="10"/>
  <c r="J22" i="10"/>
  <c r="J19" i="10"/>
  <c r="K16" i="10"/>
  <c r="J14" i="10"/>
  <c r="J11" i="10"/>
  <c r="J7" i="10"/>
  <c r="J51" i="10"/>
  <c r="K40" i="10"/>
  <c r="J29" i="10"/>
  <c r="K18" i="10"/>
  <c r="K56" i="10"/>
  <c r="J46" i="10"/>
  <c r="K36" i="10"/>
  <c r="J24" i="10"/>
  <c r="J13" i="10"/>
  <c r="J8" i="10"/>
  <c r="J54" i="10"/>
  <c r="J43" i="10"/>
  <c r="J21" i="10"/>
  <c r="J59" i="10"/>
  <c r="K48" i="10"/>
  <c r="K38" i="10"/>
  <c r="K26" i="10"/>
  <c r="J16" i="10"/>
  <c r="L55" i="10"/>
  <c r="L52" i="10"/>
  <c r="L47" i="10"/>
  <c r="L44" i="10"/>
  <c r="L39" i="10"/>
  <c r="L37" i="10"/>
  <c r="L35" i="10"/>
  <c r="L30" i="10"/>
  <c r="L25" i="10"/>
  <c r="L22" i="10"/>
  <c r="L17" i="10"/>
  <c r="L14" i="10"/>
  <c r="L10" i="10"/>
  <c r="L6" i="10"/>
  <c r="L57" i="10"/>
  <c r="L54" i="10"/>
  <c r="L49" i="10"/>
  <c r="L46" i="10"/>
  <c r="L41" i="10"/>
  <c r="L27" i="10"/>
  <c r="L24" i="10"/>
  <c r="L19" i="10"/>
  <c r="L16" i="10"/>
  <c r="L11" i="10"/>
  <c r="L7" i="10"/>
  <c r="L59" i="10"/>
  <c r="L56" i="10"/>
  <c r="L51" i="10"/>
  <c r="L48" i="10"/>
  <c r="L43" i="10"/>
  <c r="L40" i="10"/>
  <c r="L38" i="10"/>
  <c r="L36" i="10"/>
  <c r="L29" i="10"/>
  <c r="L26" i="10"/>
  <c r="L21" i="10"/>
  <c r="L18" i="10"/>
  <c r="L13" i="10"/>
  <c r="L8" i="10"/>
  <c r="L50" i="10"/>
  <c r="L28" i="10"/>
  <c r="L45" i="10"/>
  <c r="L23" i="10"/>
  <c r="L12" i="10"/>
  <c r="L9" i="10"/>
  <c r="L53" i="10"/>
  <c r="L42" i="10"/>
  <c r="L20" i="10"/>
  <c r="L58" i="10"/>
  <c r="L15" i="10"/>
  <c r="K5" i="11"/>
  <c r="K34" i="11"/>
  <c r="J59" i="9"/>
  <c r="J57" i="9"/>
  <c r="J55" i="9"/>
  <c r="J53" i="9"/>
  <c r="J51" i="9"/>
  <c r="J49" i="9"/>
  <c r="J47" i="9"/>
  <c r="J45" i="9"/>
  <c r="J43" i="9"/>
  <c r="J41" i="9"/>
  <c r="J30" i="9"/>
  <c r="J28" i="9"/>
  <c r="J26" i="9"/>
  <c r="J24" i="9"/>
  <c r="K57" i="9"/>
  <c r="K56" i="9"/>
  <c r="K53" i="9"/>
  <c r="K52" i="9"/>
  <c r="K49" i="9"/>
  <c r="K48" i="9"/>
  <c r="K45" i="9"/>
  <c r="K44" i="9"/>
  <c r="K41" i="9"/>
  <c r="K40" i="9"/>
  <c r="J39" i="9"/>
  <c r="K36" i="9"/>
  <c r="J35" i="9"/>
  <c r="K30" i="9"/>
  <c r="K29" i="9"/>
  <c r="K26" i="9"/>
  <c r="K25" i="9"/>
  <c r="K22" i="9"/>
  <c r="K20" i="9"/>
  <c r="K18" i="9"/>
  <c r="K16" i="9"/>
  <c r="K14" i="9"/>
  <c r="K12" i="9"/>
  <c r="K59" i="9"/>
  <c r="K58" i="9"/>
  <c r="K55" i="9"/>
  <c r="K54" i="9"/>
  <c r="K51" i="9"/>
  <c r="K50" i="9"/>
  <c r="K47" i="9"/>
  <c r="K46" i="9"/>
  <c r="K43" i="9"/>
  <c r="K42" i="9"/>
  <c r="K38" i="9"/>
  <c r="J37" i="9"/>
  <c r="K28" i="9"/>
  <c r="K27" i="9"/>
  <c r="K24" i="9"/>
  <c r="K23" i="9"/>
  <c r="K21" i="9"/>
  <c r="K19" i="9"/>
  <c r="K17" i="9"/>
  <c r="K15" i="9"/>
  <c r="K13" i="9"/>
  <c r="K11" i="9"/>
  <c r="K10" i="9"/>
  <c r="K9" i="9"/>
  <c r="K8" i="9"/>
  <c r="K7" i="9"/>
  <c r="K6" i="9"/>
  <c r="J56" i="9"/>
  <c r="J52" i="9"/>
  <c r="J48" i="9"/>
  <c r="J44" i="9"/>
  <c r="J40" i="9"/>
  <c r="K37" i="9"/>
  <c r="J36" i="9"/>
  <c r="J29" i="9"/>
  <c r="J25" i="9"/>
  <c r="J22" i="9"/>
  <c r="J20" i="9"/>
  <c r="J18" i="9"/>
  <c r="J16" i="9"/>
  <c r="J14" i="9"/>
  <c r="J12" i="9"/>
  <c r="J58" i="9"/>
  <c r="J54" i="9"/>
  <c r="J50" i="9"/>
  <c r="J46" i="9"/>
  <c r="J42" i="9"/>
  <c r="K39" i="9"/>
  <c r="J38" i="9"/>
  <c r="K35" i="9"/>
  <c r="J27" i="9"/>
  <c r="J23" i="9"/>
  <c r="J21" i="9"/>
  <c r="J19" i="9"/>
  <c r="J10" i="9"/>
  <c r="J17" i="9"/>
  <c r="J15" i="9"/>
  <c r="J13" i="9"/>
  <c r="J11" i="9"/>
  <c r="J9" i="9"/>
  <c r="J8" i="9"/>
  <c r="J7" i="9"/>
  <c r="L34" i="9"/>
  <c r="L5" i="9"/>
  <c r="L34" i="11"/>
  <c r="M38" i="9" l="1"/>
  <c r="M36" i="9"/>
  <c r="M37" i="9" s="1"/>
  <c r="M39" i="9" s="1"/>
  <c r="K5" i="9"/>
  <c r="N38" i="11"/>
  <c r="G32" i="11" s="1"/>
  <c r="N36" i="11"/>
  <c r="N37" i="11" s="1"/>
  <c r="J5" i="9"/>
  <c r="K34" i="9"/>
  <c r="N7" i="11"/>
  <c r="N8" i="11" s="1"/>
  <c r="N10" i="11" s="1"/>
  <c r="N9" i="11"/>
  <c r="L34" i="10"/>
  <c r="J5" i="10"/>
  <c r="L5" i="10"/>
  <c r="J34" i="10"/>
  <c r="K34" i="10"/>
  <c r="K5" i="10"/>
  <c r="M7" i="10" l="1"/>
  <c r="M8" i="10" s="1"/>
  <c r="M10" i="10" s="1"/>
  <c r="M9" i="10"/>
  <c r="M9" i="9"/>
  <c r="M7" i="9"/>
  <c r="M8" i="9" s="1"/>
  <c r="M10" i="9" s="1"/>
  <c r="M38" i="10"/>
  <c r="G32" i="10" s="1"/>
  <c r="M36" i="10"/>
  <c r="M37" i="10" s="1"/>
  <c r="N39" i="11"/>
  <c r="M39" i="10" l="1"/>
</calcChain>
</file>

<file path=xl/sharedStrings.xml><?xml version="1.0" encoding="utf-8"?>
<sst xmlns="http://schemas.openxmlformats.org/spreadsheetml/2006/main" count="803" uniqueCount="268">
  <si>
    <t>Madame, Monsieur,</t>
  </si>
  <si>
    <t xml:space="preserve">Pour toute inscription, vous devez renseigner: </t>
  </si>
  <si>
    <t>l'onglet COORDONNEES DES STRUCTURES</t>
  </si>
  <si>
    <t>puis les onglets concernants vos catégories</t>
  </si>
  <si>
    <t xml:space="preserve">Les renseignements erronés vous suivrons pendant tout le parcours </t>
  </si>
  <si>
    <t xml:space="preserve">Une fois le document complèté, vous devez le renvoyer par retour de mail au: </t>
  </si>
  <si>
    <t>Comité régional organisateur</t>
  </si>
  <si>
    <t>En parallèle, vous devez régler le montant des droits d'inscription  soit par chèque soit par virement au Comité Organisateur</t>
  </si>
  <si>
    <t>Les variations imposées sont à télécharger sur le site de la FFDanse :</t>
  </si>
  <si>
    <t xml:space="preserve"> ffdanse.fr/index.php/danse-artistique/reglements-et-inscriptions</t>
  </si>
  <si>
    <t xml:space="preserve">Besoin  d’une aide, besoin d’un renseignement? Adressez vos questions au mail suivant: </t>
  </si>
  <si>
    <t>concoursclassique@ffdanse.fr</t>
  </si>
  <si>
    <t>Nous vous répondrons très rapidement</t>
  </si>
  <si>
    <t>Bien Cordialement</t>
  </si>
  <si>
    <t>Fédération Française de Danse</t>
  </si>
  <si>
    <t>20 rue Saint Lazare</t>
  </si>
  <si>
    <t>75009 PARIS</t>
  </si>
  <si>
    <t>Suivi logiciel</t>
  </si>
  <si>
    <t>creation logiciel</t>
  </si>
  <si>
    <t>FEDERATION FRANCAISE DE DANSE</t>
  </si>
  <si>
    <t>CONCOURS REGIONAL DE DANSE CLASSIQUE</t>
  </si>
  <si>
    <t xml:space="preserve">Année sportive : </t>
  </si>
  <si>
    <t>A changer pour année sportive en cours</t>
  </si>
  <si>
    <t xml:space="preserve">NOTAS IMPORTANTS : 
La structure est en charge de transmettre toutes les informations nécessaires aux candidats qu'elle inscrit.
La structure devra obligatoirement assurer l'encadrement des candidats qu'elle inscrit lors du concours.
</t>
  </si>
  <si>
    <t>BRETAGNE</t>
  </si>
  <si>
    <t>INFORMATIONS STRUCTURE</t>
  </si>
  <si>
    <t>PAYS-DE-LA- LOIRE</t>
  </si>
  <si>
    <t>N° Affiliation</t>
  </si>
  <si>
    <t>Département</t>
  </si>
  <si>
    <t>Région</t>
  </si>
  <si>
    <t>Structure</t>
  </si>
  <si>
    <t>NOUVELLE-AQUITAINE</t>
  </si>
  <si>
    <t>OCCITANIE</t>
  </si>
  <si>
    <t>PERSONNE RESPONSABLE DES DANSEURS LORS DE LA COMPETITION</t>
  </si>
  <si>
    <t>PROVENCE-ALPES-CÔTE-D'AZUR</t>
  </si>
  <si>
    <t>Prénom</t>
  </si>
  <si>
    <t>Nom</t>
  </si>
  <si>
    <t>Adresse courrier</t>
  </si>
  <si>
    <t>CP</t>
  </si>
  <si>
    <t>Ville</t>
  </si>
  <si>
    <t>E-Mail</t>
  </si>
  <si>
    <t>Téléphone Mobile ou fixe</t>
  </si>
  <si>
    <t>GRAND-EST</t>
  </si>
  <si>
    <t>BOURGOGNE-FRANCHE-COMTE</t>
  </si>
  <si>
    <t>Allier (03)</t>
  </si>
  <si>
    <t>Alpes-de-Haute-Provence (04)</t>
  </si>
  <si>
    <t>Hautes-Alpes (05)</t>
  </si>
  <si>
    <t>Alpes Maritimes (06)</t>
  </si>
  <si>
    <t>Ardèche (07)</t>
  </si>
  <si>
    <t>Ardennes (08)</t>
  </si>
  <si>
    <t>Ariège (09)</t>
  </si>
  <si>
    <t>Aube (10)</t>
  </si>
  <si>
    <t>Aude (11)</t>
  </si>
  <si>
    <t>Aveyron (12)</t>
  </si>
  <si>
    <t>Bouches-du-Rhône (13)</t>
  </si>
  <si>
    <t>Calvados (14)</t>
  </si>
  <si>
    <t>Cantal (15)</t>
  </si>
  <si>
    <t>Charente (16)</t>
  </si>
  <si>
    <t>Charente-Maritime  (17)</t>
  </si>
  <si>
    <t>Cher (18)</t>
  </si>
  <si>
    <t>Corrèze (19)</t>
  </si>
  <si>
    <t>Corse-du-Sud (2A)</t>
  </si>
  <si>
    <t>Haute Corse (2B)</t>
  </si>
  <si>
    <t>Côte-d'Or (21)</t>
  </si>
  <si>
    <t>Côtes d'Armor (22)</t>
  </si>
  <si>
    <t>Creuse (23)</t>
  </si>
  <si>
    <t>Dordogne (24)</t>
  </si>
  <si>
    <t>Doubs (25)</t>
  </si>
  <si>
    <t>Drôme (26)</t>
  </si>
  <si>
    <t>Eure (27)</t>
  </si>
  <si>
    <t>Eure-et-Loir (28)</t>
  </si>
  <si>
    <t>Finistère (29)</t>
  </si>
  <si>
    <t>Gard (30)</t>
  </si>
  <si>
    <t>Haute Garonne (31)</t>
  </si>
  <si>
    <t>Gers (32)</t>
  </si>
  <si>
    <t>Gironde (33)</t>
  </si>
  <si>
    <t>Hérault (34)</t>
  </si>
  <si>
    <t>Ille-et-Vilaine (35)</t>
  </si>
  <si>
    <t>Indre (36)</t>
  </si>
  <si>
    <t>Indre-et-Loire (37)</t>
  </si>
  <si>
    <t>Isère (38)</t>
  </si>
  <si>
    <t>Jura (39)</t>
  </si>
  <si>
    <t>Landes (40)</t>
  </si>
  <si>
    <t>Loir-et-Cher (41)</t>
  </si>
  <si>
    <t>Loire (42)</t>
  </si>
  <si>
    <t>Haute Loire (43)</t>
  </si>
  <si>
    <t>Loire Atlantique (44)</t>
  </si>
  <si>
    <t>Loiret (45)</t>
  </si>
  <si>
    <t>Lot (46)</t>
  </si>
  <si>
    <t>Lot-et-Garonne (47)</t>
  </si>
  <si>
    <t>Lozère (48)</t>
  </si>
  <si>
    <t>Maine-et-Loire (49)</t>
  </si>
  <si>
    <t>Manche (50)</t>
  </si>
  <si>
    <t>Marne (51)</t>
  </si>
  <si>
    <t>Haute Marne (52)</t>
  </si>
  <si>
    <t>Mayenne (53)</t>
  </si>
  <si>
    <t>Meurthe-et-Moselle (54)</t>
  </si>
  <si>
    <t>Meuse (55)</t>
  </si>
  <si>
    <t>Morbihan (56)</t>
  </si>
  <si>
    <t>Moselle (57)</t>
  </si>
  <si>
    <t>Nièvre (58)</t>
  </si>
  <si>
    <t>Nord (59)</t>
  </si>
  <si>
    <t>Oise (60)</t>
  </si>
  <si>
    <t>Orne (61)</t>
  </si>
  <si>
    <t>Pas-de-Calais (62)</t>
  </si>
  <si>
    <t>Puy-de-Dôme (63)</t>
  </si>
  <si>
    <t>Pyrénées Atlantiques (64)</t>
  </si>
  <si>
    <t>Hautes Pyrénées (65)</t>
  </si>
  <si>
    <t>Pyrénées Orientales (66)</t>
  </si>
  <si>
    <t>Bas-Rhin (67)</t>
  </si>
  <si>
    <t>Haut-Rhin (68)</t>
  </si>
  <si>
    <t>Rhône (69)</t>
  </si>
  <si>
    <t>Haute Saône (70)</t>
  </si>
  <si>
    <t>Saône-et-Loire (71)</t>
  </si>
  <si>
    <t>Sarthe (72)</t>
  </si>
  <si>
    <t>Savoie (73)</t>
  </si>
  <si>
    <t>Haute Savoie (74)</t>
  </si>
  <si>
    <t>Paris (75)</t>
  </si>
  <si>
    <t>Seine Maritime (76)</t>
  </si>
  <si>
    <t>Seine-et-Marne  (77)</t>
  </si>
  <si>
    <t>Yvelines (78)</t>
  </si>
  <si>
    <t>Deux-Sèvres (79)</t>
  </si>
  <si>
    <t>Somme (80)</t>
  </si>
  <si>
    <t>Tarn (81)</t>
  </si>
  <si>
    <t>Tarn-et-Garonne (82)</t>
  </si>
  <si>
    <t>Var (83)</t>
  </si>
  <si>
    <t>Vaucluse (84)</t>
  </si>
  <si>
    <t>Vendée (85)</t>
  </si>
  <si>
    <t>Vienne (86)</t>
  </si>
  <si>
    <t>Haute Vienne (87)</t>
  </si>
  <si>
    <t>Vosges (88)</t>
  </si>
  <si>
    <t>Yonne (89)</t>
  </si>
  <si>
    <t>Territoire de Belfort (90)</t>
  </si>
  <si>
    <t>Essonne (91)</t>
  </si>
  <si>
    <t>Hauts-de-Seine (92)</t>
  </si>
  <si>
    <t>Seine-St-Denis (93)</t>
  </si>
  <si>
    <t>Val-de-Marne (94)</t>
  </si>
  <si>
    <t>Val-D'Oise (95)</t>
  </si>
  <si>
    <t>Guadeloupe (971)</t>
  </si>
  <si>
    <t>Martinique (972)</t>
  </si>
  <si>
    <t>Guyane (973)</t>
  </si>
  <si>
    <t>La Réunion (974)</t>
  </si>
  <si>
    <t>Saint Pierre et Miquelon(975)</t>
  </si>
  <si>
    <t>Mayotte (976)</t>
  </si>
  <si>
    <t>Saint Martin(978)</t>
  </si>
  <si>
    <t>Wallis et Futumas(986)</t>
  </si>
  <si>
    <t>Polynésie(987)</t>
  </si>
  <si>
    <t>Nouvelle Calédonie(988)</t>
  </si>
  <si>
    <t>Monaco(980)</t>
  </si>
  <si>
    <t xml:space="preserve">SOLISTE </t>
  </si>
  <si>
    <t>Date de naissance entre  le:</t>
  </si>
  <si>
    <t>ENFANT</t>
  </si>
  <si>
    <t>DANSEURS</t>
  </si>
  <si>
    <t>Catégorie</t>
  </si>
  <si>
    <t>Date de Naissance</t>
  </si>
  <si>
    <t>N° Licence</t>
  </si>
  <si>
    <t>Etude</t>
  </si>
  <si>
    <t>ESPOIR 1</t>
  </si>
  <si>
    <t>ESPOIR 2</t>
  </si>
  <si>
    <t>ELEMENTAIRE</t>
  </si>
  <si>
    <t>SUPERIEUR</t>
  </si>
  <si>
    <t>DUO Etude</t>
  </si>
  <si>
    <t>Limite des dates de naissance</t>
  </si>
  <si>
    <t>Niveau</t>
  </si>
  <si>
    <t>NOM</t>
  </si>
  <si>
    <t>Titre chorégraphie</t>
  </si>
  <si>
    <t>ETUDE</t>
  </si>
  <si>
    <t>TITRE</t>
  </si>
  <si>
    <t>MUSIQUES UTILISEES</t>
  </si>
  <si>
    <t>Titre Musique</t>
  </si>
  <si>
    <t>Compositeur (s)</t>
  </si>
  <si>
    <t>GROUPE 1 Etude</t>
  </si>
  <si>
    <t>mess erreur</t>
  </si>
  <si>
    <t>Date de naissance  normales pour GROUPE 1</t>
  </si>
  <si>
    <t>date de tolétence  pour1/3 des inscrits GROUPE 2</t>
  </si>
  <si>
    <t>Nb danseur(s) hors GROUPE 1</t>
  </si>
  <si>
    <t>verif etude</t>
  </si>
  <si>
    <t>date maximum</t>
  </si>
  <si>
    <t>date exacte</t>
  </si>
  <si>
    <t>tot dans</t>
  </si>
  <si>
    <t>calc tiers</t>
  </si>
  <si>
    <t>total  hors groupe</t>
  </si>
  <si>
    <t>verification  1/3</t>
  </si>
  <si>
    <t>verification 2 cotés</t>
  </si>
  <si>
    <t>verif erreur</t>
  </si>
  <si>
    <t>Nb danseur(s) autorisé(s) hors GROUPE 1</t>
  </si>
  <si>
    <t>etecole1nom_ groupe1_2_1</t>
  </si>
  <si>
    <t>et_ecole1_prenom_ groupe1_2_1</t>
  </si>
  <si>
    <t>etecole1nom_ groupe1_2_2</t>
  </si>
  <si>
    <t>et_ecole1_prenom_ groupe1_2_2</t>
  </si>
  <si>
    <t>etecole1nom_ groupe1_2_3</t>
  </si>
  <si>
    <t>et_ecole1_prenom_ groupe1_2_3</t>
  </si>
  <si>
    <t>etecole1nom_ groupe1_2_4</t>
  </si>
  <si>
    <t>et_ecole1_prenom_ groupe1_2_4</t>
  </si>
  <si>
    <t>GROUPE 2 Etude</t>
  </si>
  <si>
    <t>date de tolétence  pour1/3 des inscrits GROUPE 1</t>
  </si>
  <si>
    <t>Date de naissance  normales pour GROUPE 2</t>
  </si>
  <si>
    <t>date de tolétence  pour1/3 des inscrits GROUPE 3</t>
  </si>
  <si>
    <t>Nb danseur(s) hors GROUPE 2</t>
  </si>
  <si>
    <t>defaut</t>
  </si>
  <si>
    <t>Nb danseur(s) autorisé(s) hors GROUPE 2</t>
  </si>
  <si>
    <t>et_ecole 1_titre_groupe2_2</t>
  </si>
  <si>
    <t>et_ecole1_nom_ groupe2_2_1</t>
  </si>
  <si>
    <t>et_ecole1_prenom_ groupe2_2_1</t>
  </si>
  <si>
    <t>et_ecole1_nom_ groupe2_2_2</t>
  </si>
  <si>
    <t>et_ecole1_prenom_ groupe2_2_2</t>
  </si>
  <si>
    <t>et_ecole1_nom_ groupe2_2_3</t>
  </si>
  <si>
    <t>et_ecole1_prenom_ groupe2_2_3</t>
  </si>
  <si>
    <t>et_ecole1_nom_ groupe2_2_4</t>
  </si>
  <si>
    <t>et_ecole1_prenom_ groupe2_2_4</t>
  </si>
  <si>
    <t>et_ecole1_nom_ groupe2_2_5</t>
  </si>
  <si>
    <t>et_ecole1_prenom_ groupe2_2_5</t>
  </si>
  <si>
    <t>GROUPE 3 Etude</t>
  </si>
  <si>
    <t>Date de naissance  normales pour GROUPE 3</t>
  </si>
  <si>
    <t>Nb danseur(s) hors GROUPE 3</t>
  </si>
  <si>
    <t>Nb danseur(s) autorisé(s) hors GROUPE 3</t>
  </si>
  <si>
    <t>et_ecole 1_titre_groupe3_2</t>
  </si>
  <si>
    <t>et_ecole1_nom_ groupe3_2_1</t>
  </si>
  <si>
    <t>et_ecole1_prenom_ groupe3_2_1</t>
  </si>
  <si>
    <t>et_ecole1_nom_ groupe3_2_2</t>
  </si>
  <si>
    <t>et_ecole1_prenom_ groupe3_2_2</t>
  </si>
  <si>
    <t>et_ecole1_nom_ groupe3_2_3</t>
  </si>
  <si>
    <t>et_ecole1_prenom_ groupe3_2_3</t>
  </si>
  <si>
    <t>et_ecole1_nom_ groupe3_2_4</t>
  </si>
  <si>
    <t>et_ecole1_prenom_ groupe3_2_4</t>
  </si>
  <si>
    <t>et_ecole1_nom_ groupe3_2_5</t>
  </si>
  <si>
    <t>et_ecole1_prenom_ groupe3_2_5</t>
  </si>
  <si>
    <t>et_ecole1_nom_ groupe3_2_6</t>
  </si>
  <si>
    <t>et_ecole1_prenom_ groupe3_2_6</t>
  </si>
  <si>
    <t>et_ecole1_nom_ groupe3_2_7</t>
  </si>
  <si>
    <t>et_ecole1_prenom_ groupe3_2_7</t>
  </si>
  <si>
    <t>et_ecole1_nom_ groupe3_2_8</t>
  </si>
  <si>
    <t>et_ecole1_prenom_ groupe3_2_8</t>
  </si>
  <si>
    <t>et_ecole1_nom_ groupe3_2_9</t>
  </si>
  <si>
    <t>et_ecole1_prenom_ groupe3_2_9</t>
  </si>
  <si>
    <t>et_ecole1_nom_ groupe3_2_10</t>
  </si>
  <si>
    <t>et_ecole1_prenom_ groupe3_2_10</t>
  </si>
  <si>
    <t>et_ecole1_nom_ groupe3_2_11</t>
  </si>
  <si>
    <t>et_ecole1_prenom_ groupe3_2_11</t>
  </si>
  <si>
    <t>Solo</t>
  </si>
  <si>
    <t>Elementaire</t>
  </si>
  <si>
    <t>Ages</t>
  </si>
  <si>
    <t>Mini</t>
  </si>
  <si>
    <t>Maxi</t>
  </si>
  <si>
    <t>année mini</t>
  </si>
  <si>
    <t>année maxi</t>
  </si>
  <si>
    <t>date de naissance entre :</t>
  </si>
  <si>
    <t>Enfant</t>
  </si>
  <si>
    <t>Espoir 1</t>
  </si>
  <si>
    <t>Espoir 2</t>
  </si>
  <si>
    <t>AUVERGNE-RHÔNE-ALPES</t>
  </si>
  <si>
    <t>Superieur</t>
  </si>
  <si>
    <t>NORMANDIE</t>
  </si>
  <si>
    <t>Duo</t>
  </si>
  <si>
    <t>HAUTS-DE-FRANCE</t>
  </si>
  <si>
    <t>CENTRE-VAL-DE-LOIRE</t>
  </si>
  <si>
    <t>ILE-DE-FRANCE</t>
  </si>
  <si>
    <t>Groupe</t>
  </si>
  <si>
    <t>DOM-TOM</t>
  </si>
  <si>
    <t>Groupe 1</t>
  </si>
  <si>
    <t>Ain (01)</t>
  </si>
  <si>
    <t xml:space="preserve">Groupe 2 </t>
  </si>
  <si>
    <t>Aisne (02)</t>
  </si>
  <si>
    <t>Groupe 3</t>
  </si>
  <si>
    <t>Droit d'entrée</t>
  </si>
  <si>
    <t>solo</t>
  </si>
  <si>
    <t>duo</t>
  </si>
  <si>
    <t>groupe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</si>
</sst>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sz val="11"/>
      <color rgb="FFDD0806"/>
      <name val="Arial"/>
      <family val="2"/>
      <charset val="1"/>
    </font>
    <font>
      <b/>
      <sz val="10"/>
      <color rgb="FFDD0806"/>
      <name val="Arial"/>
      <family val="2"/>
      <charset val="1"/>
    </font>
    <font>
      <b/>
      <sz val="14"/>
      <color rgb="FFFF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u/>
      <sz val="10"/>
      <color rgb="FF0000D4"/>
      <name val="Arial"/>
      <family val="2"/>
      <charset val="1"/>
    </font>
    <font>
      <u/>
      <sz val="10"/>
      <color rgb="FF0070C0"/>
      <name val="Arial"/>
      <family val="2"/>
      <charset val="1"/>
    </font>
    <font>
      <sz val="10"/>
      <color rgb="FFDD0806"/>
      <name val="Arial"/>
      <family val="2"/>
      <charset val="1"/>
    </font>
    <font>
      <b/>
      <sz val="10"/>
      <color rgb="FF0000D4"/>
      <name val="Arial"/>
      <family val="2"/>
      <charset val="1"/>
    </font>
    <font>
      <sz val="10"/>
      <color rgb="FF0000D4"/>
      <name val="Arial"/>
      <family val="2"/>
      <charset val="1"/>
    </font>
    <font>
      <b/>
      <sz val="12"/>
      <color rgb="FF000090"/>
      <name val="Times New Roman"/>
      <family val="1"/>
      <charset val="1"/>
    </font>
    <font>
      <b/>
      <sz val="12"/>
      <color rgb="FFFF9900"/>
      <name val="Times New Roman"/>
      <family val="1"/>
      <charset val="1"/>
    </font>
    <font>
      <sz val="8"/>
      <color rgb="FF000000"/>
      <name val="Calibri"/>
      <family val="2"/>
      <charset val="1"/>
    </font>
    <font>
      <sz val="6"/>
      <color rgb="FF000000"/>
      <name val="Calibri"/>
      <family val="2"/>
      <charset val="1"/>
    </font>
    <font>
      <b/>
      <sz val="24"/>
      <color rgb="FF00008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6"/>
      <color rgb="FF000090"/>
      <name val="Arial"/>
      <family val="2"/>
      <charset val="1"/>
    </font>
    <font>
      <b/>
      <sz val="20"/>
      <color rgb="FFFF0000"/>
      <name val="Arial"/>
      <family val="2"/>
      <charset val="1"/>
    </font>
    <font>
      <b/>
      <sz val="20"/>
      <color rgb="FF1FB714"/>
      <name val="Arial"/>
      <family val="2"/>
      <charset val="1"/>
    </font>
    <font>
      <b/>
      <u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color rgb="FF0000FF"/>
      <name val="Arial"/>
      <family val="2"/>
      <charset val="1"/>
    </font>
    <font>
      <b/>
      <sz val="18"/>
      <name val="Arial"/>
      <family val="2"/>
      <charset val="1"/>
    </font>
    <font>
      <b/>
      <sz val="16"/>
      <name val="Arial"/>
      <family val="2"/>
      <charset val="1"/>
    </font>
    <font>
      <b/>
      <sz val="12"/>
      <color rgb="FFDD0806"/>
      <name val="Arial"/>
      <family val="2"/>
      <charset val="1"/>
    </font>
    <font>
      <b/>
      <sz val="12"/>
      <name val="Arial"/>
      <family val="2"/>
      <charset val="1"/>
    </font>
    <font>
      <b/>
      <sz val="22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D0CECE"/>
        <bgColor rgb="FFC0C0C0"/>
      </patternFill>
    </fill>
    <fill>
      <patternFill patternType="solid">
        <fgColor rgb="FFCCCCFF"/>
        <bgColor rgb="FFB4C7E7"/>
      </patternFill>
    </fill>
    <fill>
      <patternFill patternType="solid">
        <fgColor rgb="FFC0C0C0"/>
        <bgColor rgb="FFADB9CA"/>
      </patternFill>
    </fill>
    <fill>
      <patternFill patternType="solid">
        <fgColor rgb="FFFFFFFF"/>
        <bgColor rgb="FFFFFFCC"/>
      </patternFill>
    </fill>
    <fill>
      <patternFill patternType="solid">
        <fgColor rgb="FFCC99FF"/>
        <bgColor rgb="FFFF99CC"/>
      </patternFill>
    </fill>
    <fill>
      <patternFill patternType="solid">
        <fgColor rgb="FFDD0806"/>
        <bgColor rgb="FFFF0000"/>
      </patternFill>
    </fill>
    <fill>
      <patternFill patternType="solid">
        <fgColor rgb="FF33CCCC"/>
        <bgColor rgb="FF00CCFF"/>
      </patternFill>
    </fill>
    <fill>
      <patternFill patternType="solid">
        <fgColor rgb="FFFFFF00"/>
        <bgColor rgb="FFFCF305"/>
      </patternFill>
    </fill>
    <fill>
      <patternFill patternType="solid">
        <fgColor rgb="FFE2F0D9"/>
        <bgColor rgb="FFFFFFCC"/>
      </patternFill>
    </fill>
    <fill>
      <patternFill patternType="solid">
        <fgColor rgb="FFB4C7E7"/>
        <bgColor rgb="FFADB9CA"/>
      </patternFill>
    </fill>
    <fill>
      <patternFill patternType="solid">
        <fgColor rgb="FFADB9CA"/>
        <bgColor rgb="FFC0C0C0"/>
      </patternFill>
    </fill>
    <fill>
      <patternFill patternType="solid">
        <fgColor rgb="FF969696"/>
        <bgColor rgb="FF808080"/>
      </patternFill>
    </fill>
    <fill>
      <patternFill patternType="solid">
        <fgColor rgb="FFFCF305"/>
        <bgColor rgb="FFFFFF00"/>
      </patternFill>
    </fill>
  </fills>
  <borders count="4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210">
    <xf numFmtId="0" fontId="0" fillId="0" borderId="0" xfId="0"/>
    <xf numFmtId="0" fontId="19" fillId="4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9" fillId="0" borderId="0" xfId="1" applyBorder="1" applyAlignment="1" applyProtection="1">
      <alignment horizontal="left" vertical="top"/>
      <protection locked="0"/>
    </xf>
    <xf numFmtId="0" fontId="10" fillId="2" borderId="0" xfId="1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/>
    <xf numFmtId="0" fontId="8" fillId="2" borderId="0" xfId="1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2" borderId="0" xfId="0" applyFill="1"/>
    <xf numFmtId="0" fontId="0" fillId="2" borderId="0" xfId="0" applyFill="1" applyAlignment="1">
      <alignment vertical="top"/>
    </xf>
    <xf numFmtId="0" fontId="0" fillId="0" borderId="0" xfId="0" applyProtection="1">
      <protection locked="0"/>
    </xf>
    <xf numFmtId="0" fontId="1" fillId="2" borderId="0" xfId="0" applyFont="1" applyFill="1"/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vertical="top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/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6" fillId="2" borderId="0" xfId="0" applyFont="1" applyFill="1"/>
    <xf numFmtId="0" fontId="11" fillId="2" borderId="0" xfId="0" applyFont="1" applyFill="1"/>
    <xf numFmtId="0" fontId="11" fillId="0" borderId="0" xfId="0" applyFont="1"/>
    <xf numFmtId="0" fontId="12" fillId="2" borderId="0" xfId="0" applyFont="1" applyFill="1"/>
    <xf numFmtId="0" fontId="13" fillId="2" borderId="0" xfId="0" applyFont="1" applyFill="1" applyAlignment="1">
      <alignment vertical="top"/>
    </xf>
    <xf numFmtId="0" fontId="13" fillId="2" borderId="0" xfId="0" applyFont="1" applyFill="1"/>
    <xf numFmtId="0" fontId="12" fillId="2" borderId="0" xfId="0" applyFont="1" applyFill="1" applyAlignment="1">
      <alignment vertical="top"/>
    </xf>
    <xf numFmtId="0" fontId="14" fillId="2" borderId="0" xfId="0" applyFont="1" applyFill="1"/>
    <xf numFmtId="0" fontId="15" fillId="2" borderId="0" xfId="0" applyFont="1" applyFill="1"/>
    <xf numFmtId="14" fontId="17" fillId="0" borderId="0" xfId="0" applyNumberFormat="1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right"/>
    </xf>
    <xf numFmtId="0" fontId="17" fillId="0" borderId="0" xfId="0" applyFont="1" applyAlignment="1">
      <alignment vertical="top"/>
    </xf>
    <xf numFmtId="0" fontId="0" fillId="3" borderId="0" xfId="0" applyFill="1"/>
    <xf numFmtId="0" fontId="21" fillId="3" borderId="2" xfId="0" applyFont="1" applyFill="1" applyBorder="1" applyAlignment="1" applyProtection="1">
      <alignment horizontal="right"/>
      <protection locked="0"/>
    </xf>
    <xf numFmtId="0" fontId="21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4" xfId="0" applyFont="1" applyBorder="1" applyProtection="1">
      <protection locked="0"/>
    </xf>
    <xf numFmtId="0" fontId="24" fillId="0" borderId="5" xfId="0" applyFont="1" applyBorder="1" applyAlignment="1">
      <alignment horizontal="center" vertical="center" wrapText="1"/>
    </xf>
    <xf numFmtId="0" fontId="25" fillId="0" borderId="4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14" fontId="1" fillId="6" borderId="10" xfId="0" applyNumberFormat="1" applyFont="1" applyFill="1" applyBorder="1" applyAlignment="1">
      <alignment horizontal="center" vertical="center"/>
    </xf>
    <xf numFmtId="14" fontId="1" fillId="6" borderId="11" xfId="0" applyNumberFormat="1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0" fillId="0" borderId="13" xfId="0" applyBorder="1" applyProtection="1">
      <protection locked="0"/>
    </xf>
    <xf numFmtId="0" fontId="25" fillId="0" borderId="13" xfId="0" applyFont="1" applyBorder="1" applyProtection="1">
      <protection locked="0"/>
    </xf>
    <xf numFmtId="14" fontId="0" fillId="0" borderId="13" xfId="0" applyNumberFormat="1" applyBorder="1" applyAlignment="1" applyProtection="1">
      <alignment horizontal="center"/>
      <protection locked="0"/>
    </xf>
    <xf numFmtId="49" fontId="25" fillId="0" borderId="13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14" fontId="0" fillId="0" borderId="14" xfId="0" applyNumberFormat="1" applyBorder="1" applyAlignment="1" applyProtection="1">
      <alignment horizontal="center"/>
      <protection locked="0"/>
    </xf>
    <xf numFmtId="49" fontId="25" fillId="0" borderId="14" xfId="0" applyNumberFormat="1" applyFont="1" applyBorder="1" applyAlignment="1" applyProtection="1">
      <alignment horizontal="center"/>
      <protection locked="0"/>
    </xf>
    <xf numFmtId="0" fontId="25" fillId="0" borderId="14" xfId="0" applyFont="1" applyBorder="1" applyProtection="1">
      <protection locked="0"/>
    </xf>
    <xf numFmtId="0" fontId="2" fillId="0" borderId="15" xfId="0" applyFont="1" applyBorder="1" applyAlignment="1">
      <alignment horizontal="center"/>
    </xf>
    <xf numFmtId="0" fontId="25" fillId="0" borderId="15" xfId="0" applyFont="1" applyBorder="1" applyProtection="1">
      <protection locked="0"/>
    </xf>
    <xf numFmtId="14" fontId="0" fillId="0" borderId="15" xfId="0" applyNumberFormat="1" applyBorder="1" applyAlignment="1" applyProtection="1">
      <alignment horizontal="center"/>
      <protection locked="0"/>
    </xf>
    <xf numFmtId="49" fontId="25" fillId="0" borderId="15" xfId="0" applyNumberFormat="1" applyFont="1" applyBorder="1" applyAlignment="1" applyProtection="1">
      <alignment horizontal="center"/>
      <protection locked="0"/>
    </xf>
    <xf numFmtId="0" fontId="31" fillId="8" borderId="0" xfId="0" applyFont="1" applyFill="1"/>
    <xf numFmtId="0" fontId="25" fillId="8" borderId="0" xfId="0" applyFont="1" applyFill="1"/>
    <xf numFmtId="0" fontId="25" fillId="0" borderId="6" xfId="0" applyFont="1" applyBorder="1"/>
    <xf numFmtId="0" fontId="1" fillId="9" borderId="16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31" fillId="8" borderId="0" xfId="0" applyFont="1" applyFill="1" applyAlignment="1">
      <alignment horizontal="center"/>
    </xf>
    <xf numFmtId="0" fontId="31" fillId="8" borderId="0" xfId="0" applyFont="1" applyFill="1" applyAlignment="1">
      <alignment horizontal="left"/>
    </xf>
    <xf numFmtId="14" fontId="1" fillId="10" borderId="19" xfId="0" applyNumberFormat="1" applyFont="1" applyFill="1" applyBorder="1" applyAlignment="1">
      <alignment horizontal="center" vertical="center"/>
    </xf>
    <xf numFmtId="14" fontId="1" fillId="9" borderId="20" xfId="0" applyNumberFormat="1" applyFont="1" applyFill="1" applyBorder="1" applyAlignment="1">
      <alignment horizontal="center" vertical="center"/>
    </xf>
    <xf numFmtId="14" fontId="1" fillId="10" borderId="21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/>
    </xf>
    <xf numFmtId="0" fontId="24" fillId="0" borderId="2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32" fillId="9" borderId="4" xfId="0" applyFont="1" applyFill="1" applyBorder="1" applyAlignment="1">
      <alignment horizontal="center" vertical="center"/>
    </xf>
    <xf numFmtId="0" fontId="33" fillId="5" borderId="24" xfId="0" applyFont="1" applyFill="1" applyBorder="1" applyAlignment="1">
      <alignment horizontal="center" vertical="center"/>
    </xf>
    <xf numFmtId="0" fontId="33" fillId="5" borderId="25" xfId="0" applyFont="1" applyFill="1" applyBorder="1" applyAlignment="1" applyProtection="1">
      <alignment horizontal="left" vertical="center"/>
      <protection locked="0"/>
    </xf>
    <xf numFmtId="0" fontId="33" fillId="5" borderId="26" xfId="0" applyFont="1" applyFill="1" applyBorder="1" applyAlignment="1" applyProtection="1">
      <alignment vertical="center"/>
      <protection locked="0"/>
    </xf>
    <xf numFmtId="14" fontId="33" fillId="5" borderId="27" xfId="0" applyNumberFormat="1" applyFont="1" applyFill="1" applyBorder="1" applyAlignment="1" applyProtection="1">
      <alignment horizontal="center" vertical="center"/>
      <protection locked="0"/>
    </xf>
    <xf numFmtId="0" fontId="33" fillId="5" borderId="28" xfId="0" applyFont="1" applyFill="1" applyBorder="1" applyAlignment="1" applyProtection="1">
      <alignment horizontal="center" vertical="center"/>
      <protection locked="0"/>
    </xf>
    <xf numFmtId="0" fontId="33" fillId="0" borderId="6" xfId="0" applyFont="1" applyBorder="1"/>
    <xf numFmtId="0" fontId="33" fillId="11" borderId="29" xfId="0" applyFont="1" applyFill="1" applyBorder="1" applyAlignment="1">
      <alignment horizontal="center" vertical="top" wrapText="1"/>
    </xf>
    <xf numFmtId="0" fontId="33" fillId="5" borderId="30" xfId="0" applyFont="1" applyFill="1" applyBorder="1" applyAlignment="1">
      <alignment horizontal="center" vertical="center"/>
    </xf>
    <xf numFmtId="0" fontId="33" fillId="0" borderId="31" xfId="0" applyFont="1" applyBorder="1" applyAlignment="1" applyProtection="1">
      <alignment vertical="center"/>
      <protection locked="0"/>
    </xf>
    <xf numFmtId="0" fontId="33" fillId="0" borderId="17" xfId="0" applyFont="1" applyBorder="1" applyAlignment="1" applyProtection="1">
      <alignment vertical="center"/>
      <protection locked="0"/>
    </xf>
    <xf numFmtId="14" fontId="33" fillId="0" borderId="32" xfId="0" applyNumberFormat="1" applyFont="1" applyBorder="1" applyAlignment="1" applyProtection="1">
      <alignment horizontal="center" vertical="center"/>
      <protection locked="0"/>
    </xf>
    <xf numFmtId="0" fontId="33" fillId="0" borderId="16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>
      <alignment horizontal="left"/>
    </xf>
    <xf numFmtId="0" fontId="33" fillId="11" borderId="0" xfId="0" applyFont="1" applyFill="1" applyAlignment="1">
      <alignment horizontal="center" vertical="top" wrapText="1"/>
    </xf>
    <xf numFmtId="0" fontId="33" fillId="11" borderId="0" xfId="0" applyFont="1" applyFill="1" applyAlignment="1">
      <alignment horizontal="center" vertical="center"/>
    </xf>
    <xf numFmtId="0" fontId="33" fillId="11" borderId="0" xfId="0" applyFont="1" applyFill="1" applyAlignment="1">
      <alignment vertical="center"/>
    </xf>
    <xf numFmtId="14" fontId="33" fillId="11" borderId="0" xfId="0" applyNumberFormat="1" applyFont="1" applyFill="1" applyAlignment="1">
      <alignment horizontal="center" vertical="center"/>
    </xf>
    <xf numFmtId="0" fontId="25" fillId="11" borderId="0" xfId="0" applyFont="1" applyFill="1"/>
    <xf numFmtId="0" fontId="33" fillId="11" borderId="0" xfId="0" applyFont="1" applyFill="1"/>
    <xf numFmtId="0" fontId="33" fillId="11" borderId="0" xfId="0" applyFont="1" applyFill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33" fillId="5" borderId="31" xfId="0" applyFont="1" applyFill="1" applyBorder="1" applyProtection="1">
      <protection locked="0"/>
    </xf>
    <xf numFmtId="0" fontId="33" fillId="5" borderId="32" xfId="0" applyFont="1" applyFill="1" applyBorder="1" applyProtection="1">
      <protection locked="0"/>
    </xf>
    <xf numFmtId="0" fontId="33" fillId="5" borderId="33" xfId="0" applyFont="1" applyFill="1" applyBorder="1" applyProtection="1">
      <protection locked="0"/>
    </xf>
    <xf numFmtId="0" fontId="33" fillId="5" borderId="34" xfId="0" applyFont="1" applyFill="1" applyBorder="1" applyProtection="1">
      <protection locked="0"/>
    </xf>
    <xf numFmtId="0" fontId="25" fillId="9" borderId="35" xfId="0" applyFont="1" applyFill="1" applyBorder="1"/>
    <xf numFmtId="0" fontId="25" fillId="9" borderId="23" xfId="0" applyFont="1" applyFill="1" applyBorder="1"/>
    <xf numFmtId="0" fontId="25" fillId="9" borderId="36" xfId="0" applyFont="1" applyFill="1" applyBorder="1"/>
    <xf numFmtId="0" fontId="1" fillId="0" borderId="12" xfId="0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3" fillId="5" borderId="37" xfId="0" applyFont="1" applyFill="1" applyBorder="1" applyAlignment="1" applyProtection="1">
      <alignment horizontal="left" vertical="center"/>
      <protection locked="0"/>
    </xf>
    <xf numFmtId="0" fontId="33" fillId="5" borderId="38" xfId="0" applyFont="1" applyFill="1" applyBorder="1" applyAlignment="1" applyProtection="1">
      <alignment vertical="center"/>
      <protection locked="0"/>
    </xf>
    <xf numFmtId="14" fontId="33" fillId="5" borderId="38" xfId="0" applyNumberFormat="1" applyFont="1" applyFill="1" applyBorder="1" applyAlignment="1" applyProtection="1">
      <alignment horizontal="center" vertical="center"/>
      <protection locked="0"/>
    </xf>
    <xf numFmtId="0" fontId="33" fillId="5" borderId="39" xfId="0" applyFont="1" applyFill="1" applyBorder="1" applyAlignment="1" applyProtection="1">
      <alignment horizontal="center" vertical="center"/>
      <protection locked="0"/>
    </xf>
    <xf numFmtId="0" fontId="25" fillId="12" borderId="29" xfId="0" applyFont="1" applyFill="1" applyBorder="1"/>
    <xf numFmtId="14" fontId="33" fillId="0" borderId="17" xfId="0" applyNumberFormat="1" applyFont="1" applyBorder="1" applyAlignment="1" applyProtection="1">
      <alignment vertical="center"/>
      <protection locked="0"/>
    </xf>
    <xf numFmtId="14" fontId="33" fillId="0" borderId="17" xfId="0" applyNumberFormat="1" applyFont="1" applyBorder="1" applyAlignment="1" applyProtection="1">
      <alignment horizontal="center" vertical="center"/>
      <protection locked="0"/>
    </xf>
    <xf numFmtId="0" fontId="24" fillId="0" borderId="41" xfId="0" applyFont="1" applyBorder="1" applyAlignment="1">
      <alignment horizontal="center" vertical="center"/>
    </xf>
    <xf numFmtId="0" fontId="33" fillId="5" borderId="17" xfId="0" applyFont="1" applyFill="1" applyBorder="1" applyProtection="1">
      <protection locked="0"/>
    </xf>
    <xf numFmtId="14" fontId="16" fillId="0" borderId="0" xfId="0" applyNumberFormat="1" applyFont="1"/>
    <xf numFmtId="14" fontId="0" fillId="0" borderId="0" xfId="0" applyNumberFormat="1"/>
    <xf numFmtId="0" fontId="0" fillId="9" borderId="0" xfId="0" applyFill="1"/>
    <xf numFmtId="0" fontId="33" fillId="5" borderId="43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/>
    </xf>
    <xf numFmtId="0" fontId="33" fillId="0" borderId="19" xfId="0" applyFont="1" applyBorder="1" applyAlignment="1" applyProtection="1">
      <alignment horizontal="left"/>
      <protection locked="0"/>
    </xf>
    <xf numFmtId="0" fontId="33" fillId="0" borderId="44" xfId="0" applyFont="1" applyBorder="1" applyAlignment="1" applyProtection="1">
      <alignment horizontal="left"/>
      <protection locked="0"/>
    </xf>
    <xf numFmtId="0" fontId="34" fillId="13" borderId="18" xfId="0" applyFont="1" applyFill="1" applyBorder="1"/>
    <xf numFmtId="0" fontId="34" fillId="13" borderId="0" xfId="0" applyFont="1" applyFill="1"/>
    <xf numFmtId="0" fontId="33" fillId="0" borderId="19" xfId="0" applyFont="1" applyBorder="1" applyAlignment="1" applyProtection="1">
      <alignment vertical="center"/>
      <protection locked="0"/>
    </xf>
    <xf numFmtId="0" fontId="33" fillId="0" borderId="20" xfId="0" applyFont="1" applyBorder="1" applyAlignment="1" applyProtection="1">
      <alignment vertical="center"/>
      <protection locked="0"/>
    </xf>
    <xf numFmtId="14" fontId="33" fillId="0" borderId="44" xfId="0" applyNumberFormat="1" applyFont="1" applyBorder="1" applyAlignment="1" applyProtection="1">
      <alignment horizontal="center" vertical="center"/>
      <protection locked="0"/>
    </xf>
    <xf numFmtId="0" fontId="33" fillId="0" borderId="21" xfId="0" applyFont="1" applyBorder="1" applyAlignment="1" applyProtection="1">
      <alignment horizontal="center" vertical="center"/>
      <protection locked="0"/>
    </xf>
    <xf numFmtId="0" fontId="33" fillId="5" borderId="13" xfId="0" applyFont="1" applyFill="1" applyBorder="1" applyAlignment="1">
      <alignment horizontal="center" vertical="center"/>
    </xf>
    <xf numFmtId="0" fontId="25" fillId="11" borderId="29" xfId="0" applyFont="1" applyFill="1" applyBorder="1"/>
    <xf numFmtId="0" fontId="33" fillId="5" borderId="14" xfId="0" applyFont="1" applyFill="1" applyBorder="1" applyAlignment="1">
      <alignment horizontal="center" vertical="center"/>
    </xf>
    <xf numFmtId="0" fontId="25" fillId="11" borderId="35" xfId="0" applyFont="1" applyFill="1" applyBorder="1"/>
    <xf numFmtId="0" fontId="33" fillId="5" borderId="15" xfId="0" applyFont="1" applyFill="1" applyBorder="1" applyAlignment="1">
      <alignment horizontal="center" vertical="center"/>
    </xf>
    <xf numFmtId="0" fontId="32" fillId="9" borderId="23" xfId="0" applyFont="1" applyFill="1" applyBorder="1" applyAlignment="1">
      <alignment horizontal="center" vertical="center"/>
    </xf>
    <xf numFmtId="0" fontId="25" fillId="12" borderId="0" xfId="0" applyFont="1" applyFill="1"/>
    <xf numFmtId="0" fontId="25" fillId="12" borderId="35" xfId="0" applyFont="1" applyFill="1" applyBorder="1"/>
    <xf numFmtId="0" fontId="0" fillId="0" borderId="38" xfId="0" applyBorder="1"/>
    <xf numFmtId="0" fontId="34" fillId="0" borderId="38" xfId="0" applyFont="1" applyBorder="1"/>
    <xf numFmtId="0" fontId="0" fillId="0" borderId="39" xfId="0" applyBorder="1"/>
    <xf numFmtId="0" fontId="0" fillId="0" borderId="31" xfId="0" applyBorder="1"/>
    <xf numFmtId="0" fontId="0" fillId="0" borderId="17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7" xfId="0" applyNumberFormat="1" applyBorder="1"/>
    <xf numFmtId="14" fontId="0" fillId="0" borderId="16" xfId="0" applyNumberFormat="1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14" fontId="0" fillId="0" borderId="20" xfId="0" applyNumberFormat="1" applyBorder="1"/>
    <xf numFmtId="14" fontId="0" fillId="0" borderId="21" xfId="0" applyNumberFormat="1" applyBorder="1"/>
    <xf numFmtId="0" fontId="0" fillId="14" borderId="37" xfId="0" applyFill="1" applyBorder="1"/>
    <xf numFmtId="0" fontId="0" fillId="14" borderId="39" xfId="0" applyFill="1" applyBorder="1"/>
    <xf numFmtId="0" fontId="0" fillId="0" borderId="21" xfId="0" applyBorder="1"/>
    <xf numFmtId="21" fontId="0" fillId="0" borderId="0" xfId="0" applyNumberFormat="1"/>
    <xf numFmtId="0" fontId="20" fillId="3" borderId="0" xfId="0" applyFont="1" applyFill="1" applyAlignment="1">
      <alignment horizontal="center"/>
    </xf>
    <xf numFmtId="0" fontId="21" fillId="3" borderId="0" xfId="0" applyFont="1" applyFill="1" applyAlignment="1">
      <alignment horizontal="right"/>
    </xf>
    <xf numFmtId="0" fontId="23" fillId="4" borderId="0" xfId="0" applyFont="1" applyFill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4" xfId="0" applyFont="1" applyBorder="1" applyAlignment="1" applyProtection="1">
      <alignment horizontal="center"/>
      <protection locked="0"/>
    </xf>
    <xf numFmtId="0" fontId="2" fillId="4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27" fillId="6" borderId="9" xfId="0" applyFont="1" applyFill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31" fillId="9" borderId="13" xfId="0" applyFont="1" applyFill="1" applyBorder="1" applyAlignment="1">
      <alignment horizontal="center"/>
    </xf>
    <xf numFmtId="0" fontId="24" fillId="9" borderId="17" xfId="0" applyFont="1" applyFill="1" applyBorder="1" applyAlignment="1">
      <alignment horizontal="center" vertical="center"/>
    </xf>
    <xf numFmtId="0" fontId="25" fillId="9" borderId="18" xfId="0" applyFont="1" applyFill="1" applyBorder="1" applyAlignment="1">
      <alignment horizontal="center" vertical="center"/>
    </xf>
    <xf numFmtId="0" fontId="24" fillId="9" borderId="22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/>
    </xf>
    <xf numFmtId="0" fontId="24" fillId="0" borderId="13" xfId="0" applyFont="1" applyBorder="1" applyAlignment="1">
      <alignment horizontal="center" vertical="center"/>
    </xf>
    <xf numFmtId="0" fontId="33" fillId="5" borderId="15" xfId="0" applyFont="1" applyFill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0" fillId="12" borderId="28" xfId="0" applyFill="1" applyBorder="1" applyAlignment="1">
      <alignment horizontal="center"/>
    </xf>
    <xf numFmtId="0" fontId="24" fillId="0" borderId="40" xfId="0" applyFont="1" applyBorder="1" applyAlignment="1">
      <alignment horizontal="center"/>
    </xf>
    <xf numFmtId="0" fontId="0" fillId="0" borderId="0" xfId="0" applyAlignment="1">
      <alignment horizontal="center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33" fillId="11" borderId="42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33" fillId="12" borderId="42" xfId="0" applyFont="1" applyFill="1" applyBorder="1" applyAlignment="1">
      <alignment horizontal="center" vertical="top" wrapText="1"/>
    </xf>
    <xf numFmtId="0" fontId="0" fillId="14" borderId="37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14" borderId="31" xfId="0" applyFill="1" applyBorder="1" applyAlignment="1">
      <alignment horizontal="center"/>
    </xf>
    <xf numFmtId="0" fontId="0" fillId="14" borderId="17" xfId="0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ADB9CA"/>
      <rgbColor rgb="FF993366"/>
      <rgbColor rgb="FFFFFFCC"/>
      <rgbColor rgb="FFCCFFFF"/>
      <rgbColor rgb="FF660066"/>
      <rgbColor rgb="FFFF8080"/>
      <rgbColor rgb="FF0070C0"/>
      <rgbColor rgb="FFCCCCFF"/>
      <rgbColor rgb="FF000090"/>
      <rgbColor rgb="FFFF00FF"/>
      <rgbColor rgb="FFFCF305"/>
      <rgbColor rgb="FF00FFFF"/>
      <rgbColor rgb="FF800080"/>
      <rgbColor rgb="FF800000"/>
      <rgbColor rgb="FF008080"/>
      <rgbColor rgb="FF0000D4"/>
      <rgbColor rgb="FF00CCFF"/>
      <rgbColor rgb="FFCCFFFF"/>
      <rgbColor rgb="FFE2F0D9"/>
      <rgbColor rgb="FFFFFF99"/>
      <rgbColor rgb="FFB4C7E7"/>
      <rgbColor rgb="FFFF99CC"/>
      <rgbColor rgb="FFCC99FF"/>
      <rgbColor rgb="FFD0CE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1FB714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628560</xdr:colOff>
      <xdr:row>0</xdr:row>
      <xdr:rowOff>162000</xdr:rowOff>
    </xdr:from>
    <xdr:to>
      <xdr:col>4</xdr:col>
      <xdr:colOff>1285200</xdr:colOff>
      <xdr:row>6</xdr:row>
      <xdr:rowOff>105120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29680" y="162000"/>
          <a:ext cx="1423800" cy="1028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62</xdr:row>
      <xdr:rowOff>36360</xdr:rowOff>
    </xdr:to>
    <xdr:sp macro="" textlink="">
      <xdr:nvSpPr>
        <xdr:cNvPr id="33" name="CustomShape 1" hidden="1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0" y="0"/>
          <a:ext cx="11876040" cy="13181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62</xdr:row>
      <xdr:rowOff>36360</xdr:rowOff>
    </xdr:to>
    <xdr:sp macro="" textlink="">
      <xdr:nvSpPr>
        <xdr:cNvPr id="34" name="CustomShape 1" hidden="1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0" y="0"/>
          <a:ext cx="11876040" cy="13181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62</xdr:row>
      <xdr:rowOff>36360</xdr:rowOff>
    </xdr:to>
    <xdr:sp macro="" textlink="">
      <xdr:nvSpPr>
        <xdr:cNvPr id="35" name="CustomShape 1" hidden="1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/>
      </xdr:nvSpPr>
      <xdr:spPr>
        <a:xfrm>
          <a:off x="0" y="0"/>
          <a:ext cx="11876040" cy="13181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62</xdr:row>
      <xdr:rowOff>36360</xdr:rowOff>
    </xdr:to>
    <xdr:sp macro="" textlink="">
      <xdr:nvSpPr>
        <xdr:cNvPr id="36" name="CustomShape 1" hidden="1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/>
      </xdr:nvSpPr>
      <xdr:spPr>
        <a:xfrm>
          <a:off x="0" y="0"/>
          <a:ext cx="11876040" cy="13181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62</xdr:row>
      <xdr:rowOff>36360</xdr:rowOff>
    </xdr:to>
    <xdr:sp macro="" textlink="">
      <xdr:nvSpPr>
        <xdr:cNvPr id="37" name="CustomShape 1" hidden="1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/>
      </xdr:nvSpPr>
      <xdr:spPr>
        <a:xfrm>
          <a:off x="0" y="0"/>
          <a:ext cx="11876040" cy="13181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62</xdr:row>
      <xdr:rowOff>36360</xdr:rowOff>
    </xdr:to>
    <xdr:sp macro="" textlink="">
      <xdr:nvSpPr>
        <xdr:cNvPr id="38" name="CustomShape 1" hidden="1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/>
      </xdr:nvSpPr>
      <xdr:spPr>
        <a:xfrm>
          <a:off x="0" y="0"/>
          <a:ext cx="11876040" cy="13181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19080</xdr:colOff>
      <xdr:row>0</xdr:row>
      <xdr:rowOff>104760</xdr:rowOff>
    </xdr:from>
    <xdr:to>
      <xdr:col>1</xdr:col>
      <xdr:colOff>382680</xdr:colOff>
      <xdr:row>2</xdr:row>
      <xdr:rowOff>371160</xdr:rowOff>
    </xdr:to>
    <xdr:pic>
      <xdr:nvPicPr>
        <xdr:cNvPr id="39" name="Image 7" descr="logo federal.png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104760"/>
          <a:ext cx="1311120" cy="9712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20</xdr:col>
      <xdr:colOff>0</xdr:colOff>
      <xdr:row>0</xdr:row>
      <xdr:rowOff>0</xdr:rowOff>
    </xdr:from>
    <xdr:to>
      <xdr:col>34</xdr:col>
      <xdr:colOff>533520</xdr:colOff>
      <xdr:row>64</xdr:row>
      <xdr:rowOff>112680</xdr:rowOff>
    </xdr:to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/>
      </xdr:nvSpPr>
      <xdr:spPr>
        <a:xfrm>
          <a:off x="13164120" y="0"/>
          <a:ext cx="1127268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20</xdr:col>
      <xdr:colOff>0</xdr:colOff>
      <xdr:row>0</xdr:row>
      <xdr:rowOff>0</xdr:rowOff>
    </xdr:from>
    <xdr:to>
      <xdr:col>34</xdr:col>
      <xdr:colOff>533520</xdr:colOff>
      <xdr:row>64</xdr:row>
      <xdr:rowOff>112680</xdr:rowOff>
    </xdr:to>
    <xdr:sp macro="" textlink="">
      <xdr:nvSpPr>
        <xdr:cNvPr id="41" name="CustomShape 1" hidden="1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SpPr/>
      </xdr:nvSpPr>
      <xdr:spPr>
        <a:xfrm>
          <a:off x="13164120" y="0"/>
          <a:ext cx="1127268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20</xdr:col>
      <xdr:colOff>0</xdr:colOff>
      <xdr:row>0</xdr:row>
      <xdr:rowOff>0</xdr:rowOff>
    </xdr:from>
    <xdr:to>
      <xdr:col>34</xdr:col>
      <xdr:colOff>533520</xdr:colOff>
      <xdr:row>64</xdr:row>
      <xdr:rowOff>112680</xdr:rowOff>
    </xdr:to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13164120" y="0"/>
          <a:ext cx="1127268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20</xdr:col>
      <xdr:colOff>0</xdr:colOff>
      <xdr:row>0</xdr:row>
      <xdr:rowOff>0</xdr:rowOff>
    </xdr:from>
    <xdr:to>
      <xdr:col>34</xdr:col>
      <xdr:colOff>533520</xdr:colOff>
      <xdr:row>64</xdr:row>
      <xdr:rowOff>112680</xdr:rowOff>
    </xdr:to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13164120" y="0"/>
          <a:ext cx="1127268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20</xdr:col>
      <xdr:colOff>0</xdr:colOff>
      <xdr:row>0</xdr:row>
      <xdr:rowOff>0</xdr:rowOff>
    </xdr:from>
    <xdr:to>
      <xdr:col>34</xdr:col>
      <xdr:colOff>533520</xdr:colOff>
      <xdr:row>64</xdr:row>
      <xdr:rowOff>112680</xdr:rowOff>
    </xdr:to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13164120" y="0"/>
          <a:ext cx="1127268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20</xdr:col>
      <xdr:colOff>0</xdr:colOff>
      <xdr:row>0</xdr:row>
      <xdr:rowOff>0</xdr:rowOff>
    </xdr:from>
    <xdr:to>
      <xdr:col>34</xdr:col>
      <xdr:colOff>533520</xdr:colOff>
      <xdr:row>64</xdr:row>
      <xdr:rowOff>112680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13164120" y="0"/>
          <a:ext cx="1127268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61</xdr:row>
      <xdr:rowOff>179280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SpPr/>
      </xdr:nvSpPr>
      <xdr:spPr>
        <a:xfrm>
          <a:off x="0" y="0"/>
          <a:ext cx="11876040" cy="13190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61</xdr:row>
      <xdr:rowOff>179280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SpPr/>
      </xdr:nvSpPr>
      <xdr:spPr>
        <a:xfrm>
          <a:off x="0" y="0"/>
          <a:ext cx="11876040" cy="13190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61</xdr:row>
      <xdr:rowOff>179280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SpPr/>
      </xdr:nvSpPr>
      <xdr:spPr>
        <a:xfrm>
          <a:off x="0" y="0"/>
          <a:ext cx="11876040" cy="13190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61</xdr:row>
      <xdr:rowOff>179280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SpPr/>
      </xdr:nvSpPr>
      <xdr:spPr>
        <a:xfrm>
          <a:off x="0" y="0"/>
          <a:ext cx="11876040" cy="13190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61</xdr:row>
      <xdr:rowOff>179280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SpPr/>
      </xdr:nvSpPr>
      <xdr:spPr>
        <a:xfrm>
          <a:off x="0" y="0"/>
          <a:ext cx="11876040" cy="13190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61</xdr:row>
      <xdr:rowOff>179280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SpPr/>
      </xdr:nvSpPr>
      <xdr:spPr>
        <a:xfrm>
          <a:off x="0" y="0"/>
          <a:ext cx="11876040" cy="13190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19080</xdr:colOff>
      <xdr:row>0</xdr:row>
      <xdr:rowOff>104760</xdr:rowOff>
    </xdr:from>
    <xdr:to>
      <xdr:col>1</xdr:col>
      <xdr:colOff>382680</xdr:colOff>
      <xdr:row>2</xdr:row>
      <xdr:rowOff>371160</xdr:rowOff>
    </xdr:to>
    <xdr:pic>
      <xdr:nvPicPr>
        <xdr:cNvPr id="52" name="Image 7" descr="logo federal.png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104760"/>
          <a:ext cx="1311120" cy="9712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9</xdr:col>
      <xdr:colOff>0</xdr:colOff>
      <xdr:row>0</xdr:row>
      <xdr:rowOff>0</xdr:rowOff>
    </xdr:from>
    <xdr:to>
      <xdr:col>35</xdr:col>
      <xdr:colOff>298440</xdr:colOff>
      <xdr:row>64</xdr:row>
      <xdr:rowOff>65160</xdr:rowOff>
    </xdr:to>
    <xdr:sp macro="" textlink="">
      <xdr:nvSpPr>
        <xdr:cNvPr id="53" name="CustomShape 1" hidden="1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SpPr/>
      </xdr:nvSpPr>
      <xdr:spPr>
        <a:xfrm>
          <a:off x="13164120" y="0"/>
          <a:ext cx="1127304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9</xdr:col>
      <xdr:colOff>0</xdr:colOff>
      <xdr:row>0</xdr:row>
      <xdr:rowOff>0</xdr:rowOff>
    </xdr:from>
    <xdr:to>
      <xdr:col>35</xdr:col>
      <xdr:colOff>298440</xdr:colOff>
      <xdr:row>64</xdr:row>
      <xdr:rowOff>65160</xdr:rowOff>
    </xdr:to>
    <xdr:sp macro="" textlink="">
      <xdr:nvSpPr>
        <xdr:cNvPr id="54" name="CustomShape 1" hidden="1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SpPr/>
      </xdr:nvSpPr>
      <xdr:spPr>
        <a:xfrm>
          <a:off x="13164120" y="0"/>
          <a:ext cx="1127304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9</xdr:col>
      <xdr:colOff>0</xdr:colOff>
      <xdr:row>0</xdr:row>
      <xdr:rowOff>0</xdr:rowOff>
    </xdr:from>
    <xdr:to>
      <xdr:col>35</xdr:col>
      <xdr:colOff>298440</xdr:colOff>
      <xdr:row>64</xdr:row>
      <xdr:rowOff>65160</xdr:rowOff>
    </xdr:to>
    <xdr:sp macro="" textlink="">
      <xdr:nvSpPr>
        <xdr:cNvPr id="55" name="CustomShape 1" hidden="1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SpPr/>
      </xdr:nvSpPr>
      <xdr:spPr>
        <a:xfrm>
          <a:off x="13164120" y="0"/>
          <a:ext cx="1127304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9</xdr:col>
      <xdr:colOff>0</xdr:colOff>
      <xdr:row>0</xdr:row>
      <xdr:rowOff>0</xdr:rowOff>
    </xdr:from>
    <xdr:to>
      <xdr:col>35</xdr:col>
      <xdr:colOff>298440</xdr:colOff>
      <xdr:row>64</xdr:row>
      <xdr:rowOff>65160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SpPr/>
      </xdr:nvSpPr>
      <xdr:spPr>
        <a:xfrm>
          <a:off x="13164120" y="0"/>
          <a:ext cx="1127304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9</xdr:col>
      <xdr:colOff>0</xdr:colOff>
      <xdr:row>0</xdr:row>
      <xdr:rowOff>0</xdr:rowOff>
    </xdr:from>
    <xdr:to>
      <xdr:col>35</xdr:col>
      <xdr:colOff>298440</xdr:colOff>
      <xdr:row>64</xdr:row>
      <xdr:rowOff>65160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SpPr/>
      </xdr:nvSpPr>
      <xdr:spPr>
        <a:xfrm>
          <a:off x="13164120" y="0"/>
          <a:ext cx="1127304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9</xdr:col>
      <xdr:colOff>0</xdr:colOff>
      <xdr:row>0</xdr:row>
      <xdr:rowOff>0</xdr:rowOff>
    </xdr:from>
    <xdr:to>
      <xdr:col>35</xdr:col>
      <xdr:colOff>298440</xdr:colOff>
      <xdr:row>64</xdr:row>
      <xdr:rowOff>65160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SpPr/>
      </xdr:nvSpPr>
      <xdr:spPr>
        <a:xfrm>
          <a:off x="13164120" y="0"/>
          <a:ext cx="1127304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723960</xdr:colOff>
      <xdr:row>18</xdr:row>
      <xdr:rowOff>9360</xdr:rowOff>
    </xdr:from>
    <xdr:to>
      <xdr:col>9</xdr:col>
      <xdr:colOff>770760</xdr:colOff>
      <xdr:row>27</xdr:row>
      <xdr:rowOff>27000</xdr:rowOff>
    </xdr:to>
    <xdr:pic>
      <xdr:nvPicPr>
        <xdr:cNvPr id="59" name="Image 1" descr="logo federal.png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51000" y="3286080"/>
          <a:ext cx="2347920" cy="1646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285840</xdr:colOff>
      <xdr:row>1</xdr:row>
      <xdr:rowOff>9360</xdr:rowOff>
    </xdr:from>
    <xdr:to>
      <xdr:col>1</xdr:col>
      <xdr:colOff>1847160</xdr:colOff>
      <xdr:row>5</xdr:row>
      <xdr:rowOff>216000</xdr:rowOff>
    </xdr:to>
    <xdr:pic>
      <xdr:nvPicPr>
        <xdr:cNvPr id="2" name="Image 2" descr="logo federal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703160" y="190440"/>
          <a:ext cx="1561320" cy="1216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66600</xdr:colOff>
      <xdr:row>0</xdr:row>
      <xdr:rowOff>47520</xdr:rowOff>
    </xdr:from>
    <xdr:to>
      <xdr:col>1</xdr:col>
      <xdr:colOff>557280</xdr:colOff>
      <xdr:row>1</xdr:row>
      <xdr:rowOff>370800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600" y="47520"/>
          <a:ext cx="803880" cy="609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66600</xdr:colOff>
      <xdr:row>0</xdr:row>
      <xdr:rowOff>47520</xdr:rowOff>
    </xdr:from>
    <xdr:to>
      <xdr:col>1</xdr:col>
      <xdr:colOff>557280</xdr:colOff>
      <xdr:row>1</xdr:row>
      <xdr:rowOff>370800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600" y="47520"/>
          <a:ext cx="803880" cy="609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66600</xdr:colOff>
      <xdr:row>0</xdr:row>
      <xdr:rowOff>47520</xdr:rowOff>
    </xdr:from>
    <xdr:to>
      <xdr:col>1</xdr:col>
      <xdr:colOff>557280</xdr:colOff>
      <xdr:row>1</xdr:row>
      <xdr:rowOff>370800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600" y="47520"/>
          <a:ext cx="803880" cy="609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66600</xdr:colOff>
      <xdr:row>0</xdr:row>
      <xdr:rowOff>47520</xdr:rowOff>
    </xdr:from>
    <xdr:to>
      <xdr:col>1</xdr:col>
      <xdr:colOff>557280</xdr:colOff>
      <xdr:row>1</xdr:row>
      <xdr:rowOff>370800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600" y="47520"/>
          <a:ext cx="803880" cy="609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66600</xdr:colOff>
      <xdr:row>0</xdr:row>
      <xdr:rowOff>47520</xdr:rowOff>
    </xdr:from>
    <xdr:to>
      <xdr:col>1</xdr:col>
      <xdr:colOff>557280</xdr:colOff>
      <xdr:row>1</xdr:row>
      <xdr:rowOff>370800</xdr:rowOff>
    </xdr:to>
    <xdr:pic>
      <xdr:nvPicPr>
        <xdr:cNvPr id="6" name="Image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600" y="47520"/>
          <a:ext cx="803880" cy="609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1161000</xdr:colOff>
      <xdr:row>60</xdr:row>
      <xdr:rowOff>112680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0" y="0"/>
          <a:ext cx="11857680" cy="13209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1161000</xdr:colOff>
      <xdr:row>60</xdr:row>
      <xdr:rowOff>112680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0" y="0"/>
          <a:ext cx="11857680" cy="13209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1161000</xdr:colOff>
      <xdr:row>60</xdr:row>
      <xdr:rowOff>112680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0" y="0"/>
          <a:ext cx="11857680" cy="13209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1161000</xdr:colOff>
      <xdr:row>60</xdr:row>
      <xdr:rowOff>112680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0" y="0"/>
          <a:ext cx="11857680" cy="13209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1161000</xdr:colOff>
      <xdr:row>60</xdr:row>
      <xdr:rowOff>112680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0" y="0"/>
          <a:ext cx="11857680" cy="13209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1161000</xdr:colOff>
      <xdr:row>60</xdr:row>
      <xdr:rowOff>112680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0" y="0"/>
          <a:ext cx="11857680" cy="132094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19080</xdr:colOff>
      <xdr:row>0</xdr:row>
      <xdr:rowOff>104760</xdr:rowOff>
    </xdr:from>
    <xdr:to>
      <xdr:col>1</xdr:col>
      <xdr:colOff>349920</xdr:colOff>
      <xdr:row>2</xdr:row>
      <xdr:rowOff>371160</xdr:rowOff>
    </xdr:to>
    <xdr:pic>
      <xdr:nvPicPr>
        <xdr:cNvPr id="13" name="Image 7" descr="logo federal.png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104760"/>
          <a:ext cx="1301040" cy="9712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9</xdr:col>
      <xdr:colOff>0</xdr:colOff>
      <xdr:row>0</xdr:row>
      <xdr:rowOff>0</xdr:rowOff>
    </xdr:from>
    <xdr:to>
      <xdr:col>24</xdr:col>
      <xdr:colOff>298800</xdr:colOff>
      <xdr:row>62</xdr:row>
      <xdr:rowOff>160200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2513240" y="0"/>
          <a:ext cx="1127340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9</xdr:col>
      <xdr:colOff>0</xdr:colOff>
      <xdr:row>0</xdr:row>
      <xdr:rowOff>0</xdr:rowOff>
    </xdr:from>
    <xdr:to>
      <xdr:col>24</xdr:col>
      <xdr:colOff>298800</xdr:colOff>
      <xdr:row>62</xdr:row>
      <xdr:rowOff>160200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2513240" y="0"/>
          <a:ext cx="1127340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9</xdr:col>
      <xdr:colOff>0</xdr:colOff>
      <xdr:row>0</xdr:row>
      <xdr:rowOff>0</xdr:rowOff>
    </xdr:from>
    <xdr:to>
      <xdr:col>24</xdr:col>
      <xdr:colOff>298800</xdr:colOff>
      <xdr:row>62</xdr:row>
      <xdr:rowOff>160200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12513240" y="0"/>
          <a:ext cx="1127340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9</xdr:col>
      <xdr:colOff>0</xdr:colOff>
      <xdr:row>0</xdr:row>
      <xdr:rowOff>0</xdr:rowOff>
    </xdr:from>
    <xdr:to>
      <xdr:col>24</xdr:col>
      <xdr:colOff>298800</xdr:colOff>
      <xdr:row>62</xdr:row>
      <xdr:rowOff>160200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2513240" y="0"/>
          <a:ext cx="1127340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9</xdr:col>
      <xdr:colOff>0</xdr:colOff>
      <xdr:row>0</xdr:row>
      <xdr:rowOff>0</xdr:rowOff>
    </xdr:from>
    <xdr:to>
      <xdr:col>24</xdr:col>
      <xdr:colOff>298800</xdr:colOff>
      <xdr:row>62</xdr:row>
      <xdr:rowOff>160200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2513240" y="0"/>
          <a:ext cx="1127340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9</xdr:col>
      <xdr:colOff>0</xdr:colOff>
      <xdr:row>0</xdr:row>
      <xdr:rowOff>0</xdr:rowOff>
    </xdr:from>
    <xdr:to>
      <xdr:col>24</xdr:col>
      <xdr:colOff>298800</xdr:colOff>
      <xdr:row>62</xdr:row>
      <xdr:rowOff>160200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12513240" y="0"/>
          <a:ext cx="1127340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62</xdr:row>
      <xdr:rowOff>46080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0" y="0"/>
          <a:ext cx="11876040" cy="13181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62</xdr:row>
      <xdr:rowOff>46080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0" y="0"/>
          <a:ext cx="11876040" cy="13181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62</xdr:row>
      <xdr:rowOff>46080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/>
      </xdr:nvSpPr>
      <xdr:spPr>
        <a:xfrm>
          <a:off x="0" y="0"/>
          <a:ext cx="11876040" cy="13181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62</xdr:row>
      <xdr:rowOff>46080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0" y="0"/>
          <a:ext cx="11876040" cy="13181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62</xdr:row>
      <xdr:rowOff>46080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0" y="0"/>
          <a:ext cx="11876040" cy="13181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528480</xdr:colOff>
      <xdr:row>62</xdr:row>
      <xdr:rowOff>46080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/>
      </xdr:nvSpPr>
      <xdr:spPr>
        <a:xfrm>
          <a:off x="0" y="0"/>
          <a:ext cx="11876040" cy="131810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19080</xdr:colOff>
      <xdr:row>0</xdr:row>
      <xdr:rowOff>104760</xdr:rowOff>
    </xdr:from>
    <xdr:to>
      <xdr:col>1</xdr:col>
      <xdr:colOff>382680</xdr:colOff>
      <xdr:row>2</xdr:row>
      <xdr:rowOff>371160</xdr:rowOff>
    </xdr:to>
    <xdr:pic>
      <xdr:nvPicPr>
        <xdr:cNvPr id="26" name="Image 7" descr="logo federal.png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104760"/>
          <a:ext cx="1311120" cy="9712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20</xdr:col>
      <xdr:colOff>0</xdr:colOff>
      <xdr:row>0</xdr:row>
      <xdr:rowOff>0</xdr:rowOff>
    </xdr:from>
    <xdr:to>
      <xdr:col>34</xdr:col>
      <xdr:colOff>533520</xdr:colOff>
      <xdr:row>64</xdr:row>
      <xdr:rowOff>122400</xdr:rowOff>
    </xdr:to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13164120" y="0"/>
          <a:ext cx="1127268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20</xdr:col>
      <xdr:colOff>0</xdr:colOff>
      <xdr:row>0</xdr:row>
      <xdr:rowOff>0</xdr:rowOff>
    </xdr:from>
    <xdr:to>
      <xdr:col>34</xdr:col>
      <xdr:colOff>533520</xdr:colOff>
      <xdr:row>64</xdr:row>
      <xdr:rowOff>122400</xdr:rowOff>
    </xdr:to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/>
      </xdr:nvSpPr>
      <xdr:spPr>
        <a:xfrm>
          <a:off x="13164120" y="0"/>
          <a:ext cx="1127268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20</xdr:col>
      <xdr:colOff>0</xdr:colOff>
      <xdr:row>0</xdr:row>
      <xdr:rowOff>0</xdr:rowOff>
    </xdr:from>
    <xdr:to>
      <xdr:col>34</xdr:col>
      <xdr:colOff>533520</xdr:colOff>
      <xdr:row>64</xdr:row>
      <xdr:rowOff>122400</xdr:rowOff>
    </xdr:to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13164120" y="0"/>
          <a:ext cx="1127268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20</xdr:col>
      <xdr:colOff>0</xdr:colOff>
      <xdr:row>0</xdr:row>
      <xdr:rowOff>0</xdr:rowOff>
    </xdr:from>
    <xdr:to>
      <xdr:col>34</xdr:col>
      <xdr:colOff>533520</xdr:colOff>
      <xdr:row>64</xdr:row>
      <xdr:rowOff>122400</xdr:rowOff>
    </xdr:to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13164120" y="0"/>
          <a:ext cx="1127268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20</xdr:col>
      <xdr:colOff>0</xdr:colOff>
      <xdr:row>0</xdr:row>
      <xdr:rowOff>0</xdr:rowOff>
    </xdr:from>
    <xdr:to>
      <xdr:col>34</xdr:col>
      <xdr:colOff>533520</xdr:colOff>
      <xdr:row>64</xdr:row>
      <xdr:rowOff>122400</xdr:rowOff>
    </xdr:to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/>
      </xdr:nvSpPr>
      <xdr:spPr>
        <a:xfrm>
          <a:off x="13164120" y="0"/>
          <a:ext cx="1127268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20</xdr:col>
      <xdr:colOff>0</xdr:colOff>
      <xdr:row>0</xdr:row>
      <xdr:rowOff>0</xdr:rowOff>
    </xdr:from>
    <xdr:to>
      <xdr:col>34</xdr:col>
      <xdr:colOff>533520</xdr:colOff>
      <xdr:row>64</xdr:row>
      <xdr:rowOff>122400</xdr:rowOff>
    </xdr:to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13164120" y="0"/>
          <a:ext cx="11272680" cy="13619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ORA\AppData\Local\Temp\Temp1_outilsrencontreschoregraphiquespourlescomitesregionaux.zip\ANNEXE%202-FICHIER%20INSCRIPTION%20R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F\DISCIPLINES\DANSE%20ARTISTIQUE\CONCOURS%20JAZZ\2017\FICHIER%20GESTION%20TRAVAIL\Copie%20de%20Engagement%20ASP%20(5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S CHOREGRAPHIES"/>
      <sheetName val="Feuil2"/>
      <sheetName val="LES LICENCIES"/>
      <sheetName val="Groupe juvenile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ueil"/>
      <sheetName val="Identification"/>
      <sheetName val="Droits de dossard"/>
      <sheetName val="Adresses comités organisateurs"/>
      <sheetName val="Juvénille"/>
      <sheetName val="Junior 1"/>
      <sheetName val="Junior 2"/>
      <sheetName val="Youth"/>
      <sheetName val="Adulte"/>
      <sheetName val="Senior"/>
      <sheetName val="Duo (Youth et Adultes)"/>
      <sheetName val="Groupe juvenile"/>
      <sheetName val="Groupe Junior"/>
      <sheetName val="Groupe Youth"/>
      <sheetName val="Groupe Adulte"/>
      <sheetName val="Feuil4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coursclassique@ffdanse,fr" TargetMode="External"/><Relationship Id="rId1" Type="http://schemas.openxmlformats.org/officeDocument/2006/relationships/hyperlink" Target="https://ffdanse.fr/index.php/danse-artistique/reglements-et-inscrip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zoomScaleNormal="100" workbookViewId="0">
      <selection activeCell="N1" sqref="N1"/>
    </sheetView>
  </sheetViews>
  <sheetFormatPr baseColWidth="10" defaultColWidth="9.140625" defaultRowHeight="15" x14ac:dyDescent="0.25"/>
  <cols>
    <col min="1" max="1" width="10.85546875" customWidth="1"/>
    <col min="2" max="2" width="10.85546875" style="14" customWidth="1"/>
    <col min="3" max="4" width="10.85546875" customWidth="1"/>
    <col min="5" max="5" width="20" customWidth="1"/>
    <col min="6" max="8" width="10.85546875" customWidth="1"/>
    <col min="9" max="9" width="13.7109375" customWidth="1"/>
    <col min="10" max="1025" width="10.85546875" customWidth="1"/>
  </cols>
  <sheetData>
    <row r="1" spans="1:14" x14ac:dyDescent="0.25">
      <c r="A1" s="15"/>
      <c r="B1" s="16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7"/>
    </row>
    <row r="2" spans="1:14" x14ac:dyDescent="0.25">
      <c r="A2" s="15"/>
      <c r="B2" s="1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4" x14ac:dyDescent="0.25">
      <c r="A3" s="15"/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4" x14ac:dyDescent="0.25">
      <c r="A4" s="15"/>
      <c r="B4" s="16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4" x14ac:dyDescent="0.25">
      <c r="A5" s="15"/>
      <c r="B5" s="1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4" x14ac:dyDescent="0.25">
      <c r="A6" s="18" t="s">
        <v>0</v>
      </c>
      <c r="B6" s="16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4" x14ac:dyDescent="0.25">
      <c r="A7" s="15"/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4" x14ac:dyDescent="0.25">
      <c r="A8" s="18" t="str">
        <f>CONCATENATE("Vous souhaitez vous inscrire aux concours régionnaux de Danse Classique:  ",'COORDONNEES DES STRUCTURES'!$C$7,'COORDONNEES DES STRUCTURES'!$D$7)</f>
        <v>Vous souhaitez vous inscrire aux concours régionnaux de Danse Classique:  2024 / 2025</v>
      </c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4" x14ac:dyDescent="0.25">
      <c r="A9" s="18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4" x14ac:dyDescent="0.25">
      <c r="A10" s="13" t="str">
        <f>CONCATENATE("ATTENTION : AVANT TOUTE INSCRIPTION CHAQUE PARTICIPANT DOIT ETRE EN POSSESSION DE LA LICENCE FEDERAL B  ",'COORDONNEES DES STRUCTURES'!C7,'COORDONNEES DES STRUCTURES'!D7)</f>
        <v>ATTENTION : AVANT TOUTE INSCRIPTION CHAQUE PARTICIPANT DOIT ETRE EN POSSESSION DE LA LICENCE FEDERAL B  2024 / 2025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4" x14ac:dyDescent="0.25">
      <c r="A11" s="19"/>
      <c r="B11" s="20"/>
      <c r="C11" s="21"/>
      <c r="D11" s="21"/>
      <c r="E11" s="21"/>
      <c r="F11" s="21"/>
      <c r="G11" s="21"/>
      <c r="H11" s="15"/>
      <c r="I11" s="15"/>
      <c r="J11" s="15"/>
      <c r="K11" s="15"/>
      <c r="L11" s="15"/>
      <c r="M11" s="15"/>
    </row>
    <row r="12" spans="1:14" ht="18" x14ac:dyDescent="0.25">
      <c r="A12" s="12" t="s">
        <v>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4" ht="18" x14ac:dyDescent="0.25">
      <c r="A13" s="11" t="s">
        <v>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4" ht="18" x14ac:dyDescent="0.25">
      <c r="A14" s="11" t="s">
        <v>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4" ht="18" x14ac:dyDescent="0.25">
      <c r="A15" s="22"/>
      <c r="B15" s="23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4" ht="18.75" customHeight="1" x14ac:dyDescent="0.25">
      <c r="A16" s="12" t="s">
        <v>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18.75" x14ac:dyDescent="0.3">
      <c r="A17" s="24"/>
      <c r="B17" s="25"/>
      <c r="C17" s="26"/>
      <c r="D17" s="27"/>
      <c r="E17" s="27"/>
      <c r="F17" s="27"/>
      <c r="G17" s="27"/>
      <c r="H17" s="15"/>
      <c r="I17" s="15"/>
      <c r="J17" s="15"/>
      <c r="K17" s="15"/>
      <c r="L17" s="15"/>
      <c r="M17" s="15"/>
    </row>
    <row r="18" spans="1:13" ht="15.75" x14ac:dyDescent="0.25">
      <c r="A18" s="10" t="s">
        <v>5</v>
      </c>
      <c r="B18" s="10"/>
      <c r="C18" s="10"/>
      <c r="D18" s="10"/>
      <c r="E18" s="10"/>
      <c r="F18" s="10"/>
      <c r="G18" s="9" t="s">
        <v>6</v>
      </c>
      <c r="H18" s="9"/>
      <c r="I18" s="9"/>
      <c r="J18" s="18"/>
      <c r="K18" s="18"/>
      <c r="L18" s="18"/>
      <c r="M18" s="18"/>
    </row>
    <row r="19" spans="1:13" x14ac:dyDescent="0.25">
      <c r="A19" s="8"/>
      <c r="B19" s="8"/>
      <c r="C19" s="8"/>
      <c r="D19" s="8"/>
      <c r="E19" s="8"/>
      <c r="F19" s="8"/>
      <c r="G19" s="8"/>
      <c r="H19" s="8"/>
      <c r="I19" s="15"/>
      <c r="J19" s="15"/>
      <c r="K19" s="15"/>
      <c r="L19" s="15"/>
      <c r="M19" s="15"/>
    </row>
    <row r="20" spans="1:13" ht="13.5" customHeight="1" x14ac:dyDescent="0.25">
      <c r="A20" s="7" t="s">
        <v>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t="23.25" customHeight="1" x14ac:dyDescent="0.25">
      <c r="A22" s="10" t="s">
        <v>8</v>
      </c>
      <c r="B22" s="10"/>
      <c r="C22" s="10"/>
      <c r="D22" s="10"/>
      <c r="E22" s="10"/>
      <c r="F22" s="6" t="s">
        <v>9</v>
      </c>
      <c r="G22" s="6"/>
      <c r="H22" s="6"/>
      <c r="I22" s="6"/>
      <c r="J22" s="6"/>
      <c r="K22" s="6"/>
      <c r="L22" s="15"/>
      <c r="M22" s="15"/>
    </row>
    <row r="23" spans="1:13" s="29" customFormat="1" x14ac:dyDescent="0.25">
      <c r="A23" s="28"/>
      <c r="B23" s="16"/>
      <c r="C23" s="15"/>
      <c r="D23" s="15"/>
      <c r="E23" s="15"/>
      <c r="F23" s="15"/>
      <c r="G23" s="15"/>
      <c r="H23" s="15"/>
      <c r="I23" s="28"/>
      <c r="J23" s="28"/>
      <c r="K23" s="28"/>
      <c r="L23" s="28"/>
      <c r="M23" s="28"/>
    </row>
    <row r="24" spans="1:13" x14ac:dyDescent="0.25">
      <c r="A24" s="30"/>
      <c r="B24" s="31"/>
      <c r="C24" s="32"/>
      <c r="D24" s="32"/>
      <c r="E24" s="32"/>
      <c r="F24" s="15"/>
      <c r="G24" s="15"/>
      <c r="H24" s="15"/>
      <c r="I24" s="15"/>
      <c r="J24" s="15"/>
      <c r="K24" s="15"/>
      <c r="L24" s="15"/>
      <c r="M24" s="15"/>
    </row>
    <row r="25" spans="1:13" x14ac:dyDescent="0.25">
      <c r="A25" s="30"/>
      <c r="B25" s="31"/>
      <c r="C25" s="32"/>
      <c r="D25" s="32"/>
      <c r="E25" s="32"/>
      <c r="F25" s="32"/>
      <c r="G25" s="32"/>
      <c r="H25" s="32"/>
      <c r="I25" s="15"/>
      <c r="J25" s="15"/>
      <c r="K25" s="15"/>
      <c r="L25" s="15"/>
      <c r="M25" s="15"/>
    </row>
    <row r="26" spans="1:13" x14ac:dyDescent="0.25">
      <c r="A26" s="30" t="s">
        <v>10</v>
      </c>
      <c r="B26" s="33"/>
      <c r="C26" s="30"/>
      <c r="D26" s="30"/>
      <c r="E26" s="30"/>
      <c r="F26" s="15"/>
      <c r="G26" s="15"/>
      <c r="H26" s="15"/>
      <c r="I26" s="5" t="s">
        <v>11</v>
      </c>
      <c r="J26" s="5"/>
      <c r="K26" s="5"/>
      <c r="L26" s="5"/>
      <c r="M26" s="15"/>
    </row>
    <row r="27" spans="1:13" x14ac:dyDescent="0.25">
      <c r="A27" s="30" t="s">
        <v>12</v>
      </c>
      <c r="B27" s="33"/>
      <c r="C27" s="30"/>
      <c r="D27" s="30"/>
      <c r="E27" s="30"/>
      <c r="F27" s="30"/>
      <c r="G27" s="30"/>
      <c r="H27" s="30"/>
      <c r="I27" s="5"/>
      <c r="J27" s="5"/>
      <c r="K27" s="5"/>
      <c r="L27" s="5"/>
      <c r="M27" s="30"/>
    </row>
    <row r="28" spans="1:13" x14ac:dyDescent="0.25">
      <c r="A28" s="15"/>
      <c r="B28" s="1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x14ac:dyDescent="0.25">
      <c r="A29" s="18" t="s">
        <v>13</v>
      </c>
      <c r="B29" s="1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x14ac:dyDescent="0.25">
      <c r="A30" s="15"/>
      <c r="B30" s="1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ht="15.75" x14ac:dyDescent="0.25">
      <c r="A31" s="34" t="s">
        <v>14</v>
      </c>
      <c r="B31" s="1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5.75" x14ac:dyDescent="0.25">
      <c r="A32" s="34" t="s">
        <v>15</v>
      </c>
      <c r="B32" s="1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ht="15.75" x14ac:dyDescent="0.25">
      <c r="A33" s="34" t="s">
        <v>16</v>
      </c>
      <c r="B33" s="1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ht="15.75" x14ac:dyDescent="0.25">
      <c r="A34" s="35"/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x14ac:dyDescent="0.25">
      <c r="A36" s="4" t="s">
        <v>17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36">
        <v>44554</v>
      </c>
      <c r="B37" s="3" t="s">
        <v>18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3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6"/>
      <c r="B41" s="38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</row>
    <row r="42" spans="1:13" x14ac:dyDescent="0.25">
      <c r="A42" s="3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36"/>
      <c r="B43" s="40"/>
    </row>
    <row r="44" spans="1:13" x14ac:dyDescent="0.25">
      <c r="A44" s="36"/>
      <c r="B44" s="40"/>
    </row>
    <row r="45" spans="1:13" x14ac:dyDescent="0.25">
      <c r="A45" s="36"/>
      <c r="B45" s="40"/>
    </row>
  </sheetData>
  <sheetProtection algorithmName="SHA-512" hashValue="0H/QH4KSAunv3JsDh4SIbVPhnkP+QImyJx9TmGAo8L9hvAEDOBsbEGKJyRKG0TuqMPJNMV7tub41BJJ286GI4Q==" saltValue="Iv5P1m6ZlMa1Yb3Q8YSdMw==" spinCount="100000" sheet="1" objects="1" scenarios="1" selectLockedCells="1"/>
  <mergeCells count="18">
    <mergeCell ref="B40:M40"/>
    <mergeCell ref="B42:M42"/>
    <mergeCell ref="I26:L27"/>
    <mergeCell ref="A36:M36"/>
    <mergeCell ref="B37:M37"/>
    <mergeCell ref="B38:M38"/>
    <mergeCell ref="B39:M39"/>
    <mergeCell ref="A18:F18"/>
    <mergeCell ref="G18:I18"/>
    <mergeCell ref="A19:H19"/>
    <mergeCell ref="A20:M21"/>
    <mergeCell ref="A22:E22"/>
    <mergeCell ref="F22:K22"/>
    <mergeCell ref="A10:M10"/>
    <mergeCell ref="A12:M12"/>
    <mergeCell ref="A13:M13"/>
    <mergeCell ref="A14:M14"/>
    <mergeCell ref="A16:M16"/>
  </mergeCells>
  <hyperlinks>
    <hyperlink ref="F22" r:id="rId1" xr:uid="{00000000-0004-0000-0000-000000000000}"/>
    <hyperlink ref="I26" r:id="rId2" xr:uid="{00000000-0004-0000-0000-000001000000}"/>
  </hyperlinks>
  <pageMargins left="0.7" right="0.7" top="0.75" bottom="0.75" header="0.511811023622047" footer="0.511811023622047"/>
  <pageSetup paperSize="9" orientation="portrait" horizontalDpi="300" verticalDpi="30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59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3.42578125" customWidth="1"/>
    <col min="2" max="2" width="5.42578125" customWidth="1"/>
    <col min="3" max="6" width="30.7109375" customWidth="1"/>
    <col min="7" max="7" width="19.42578125" customWidth="1"/>
    <col min="8" max="8" width="21.7109375" customWidth="1"/>
    <col min="9" max="9" width="4.140625" customWidth="1"/>
    <col min="10" max="10" width="5.85546875" hidden="1" customWidth="1"/>
    <col min="11" max="11" width="10.85546875" hidden="1" customWidth="1"/>
    <col min="12" max="12" width="9.85546875" hidden="1" customWidth="1"/>
    <col min="13" max="13" width="8" hidden="1" customWidth="1"/>
    <col min="14" max="14" width="16.85546875" hidden="1" customWidth="1"/>
    <col min="15" max="20" width="10.85546875" hidden="1" customWidth="1"/>
    <col min="21" max="1014" width="10.85546875" customWidth="1"/>
  </cols>
  <sheetData>
    <row r="1" spans="1:20" ht="27.75" x14ac:dyDescent="0.4">
      <c r="A1" s="75"/>
      <c r="B1" s="75"/>
      <c r="C1" s="185" t="s">
        <v>194</v>
      </c>
      <c r="D1" s="185"/>
      <c r="E1" s="185"/>
      <c r="F1" s="185"/>
      <c r="G1" s="76"/>
      <c r="H1" s="76"/>
      <c r="I1" s="77"/>
      <c r="K1" t="s">
        <v>172</v>
      </c>
      <c r="M1" t="str">
        <f>CONCATENATE("La date doit être comprise entre le ",TEXT(N13,"jj mmm aaaa")," et le ",TEXT(N12,"jj mmm aaaa"))</f>
        <v>La date doit être comprise entre le 00 janv 1900 et le 00 janv 1900</v>
      </c>
      <c r="S1" t="str">
        <f>CONCATENATE("La date doit être comprise entre le ",TEXT(T13,"jj mmm aaaa")," et le ",TEXT(T12,"jj mmm aaaa"))</f>
        <v>La date doit être comprise entre le 00 janv 1900 et le 00 janv 1900</v>
      </c>
    </row>
    <row r="2" spans="1:20" ht="27.75" x14ac:dyDescent="0.4">
      <c r="A2" s="75"/>
      <c r="B2" s="75"/>
      <c r="C2" s="78" t="s">
        <v>195</v>
      </c>
      <c r="D2" s="186" t="s">
        <v>196</v>
      </c>
      <c r="E2" s="186"/>
      <c r="F2" s="78" t="s">
        <v>197</v>
      </c>
      <c r="G2" s="187" t="s">
        <v>198</v>
      </c>
      <c r="H2" s="187"/>
      <c r="I2" s="79"/>
      <c r="K2" s="198" t="s">
        <v>176</v>
      </c>
      <c r="L2" s="198"/>
      <c r="M2" s="198"/>
      <c r="N2" s="198"/>
      <c r="Q2" t="s">
        <v>176</v>
      </c>
    </row>
    <row r="3" spans="1:20" ht="43.5" customHeight="1" x14ac:dyDescent="0.4">
      <c r="A3" s="80"/>
      <c r="B3" s="81"/>
      <c r="C3" s="82">
        <f>FEUIL1!J13</f>
        <v>42735</v>
      </c>
      <c r="D3" s="83">
        <f>FEUIL1!J14</f>
        <v>41639</v>
      </c>
      <c r="E3" s="83">
        <f>FEUIL1!I14</f>
        <v>40179</v>
      </c>
      <c r="F3" s="84">
        <f>FEUIL1!I15</f>
        <v>38718</v>
      </c>
      <c r="G3" s="188"/>
      <c r="H3" s="188"/>
      <c r="I3" s="85"/>
      <c r="L3" s="132">
        <f>FEUIL1!$I$14</f>
        <v>40179</v>
      </c>
      <c r="N3" t="s">
        <v>177</v>
      </c>
      <c r="R3" s="133">
        <f>FEUIL1!$Q$14</f>
        <v>39814</v>
      </c>
      <c r="T3" t="s">
        <v>177</v>
      </c>
    </row>
    <row r="4" spans="1:20" ht="15" customHeight="1" x14ac:dyDescent="0.25">
      <c r="A4" s="189" t="s">
        <v>163</v>
      </c>
      <c r="B4" s="190">
        <f>COUNTA(C6:C30)</f>
        <v>0</v>
      </c>
      <c r="C4" s="189" t="s">
        <v>152</v>
      </c>
      <c r="D4" s="189"/>
      <c r="E4" s="189"/>
      <c r="F4" s="189"/>
      <c r="G4" s="191" t="s">
        <v>165</v>
      </c>
      <c r="H4" s="191"/>
      <c r="I4" s="86"/>
      <c r="K4" t="s">
        <v>178</v>
      </c>
      <c r="Q4" t="s">
        <v>178</v>
      </c>
    </row>
    <row r="5" spans="1:20" ht="15.75" customHeight="1" x14ac:dyDescent="0.25">
      <c r="A5" s="189"/>
      <c r="B5" s="190"/>
      <c r="C5" s="48" t="s">
        <v>164</v>
      </c>
      <c r="D5" s="48" t="s">
        <v>35</v>
      </c>
      <c r="E5" s="87" t="s">
        <v>154</v>
      </c>
      <c r="F5" s="48" t="s">
        <v>155</v>
      </c>
      <c r="G5" s="199"/>
      <c r="H5" s="199"/>
      <c r="I5" s="88"/>
      <c r="J5" s="134">
        <f>SUM(J6:J30)</f>
        <v>0</v>
      </c>
      <c r="K5" s="134">
        <f>SUM(K6:K30)</f>
        <v>0</v>
      </c>
      <c r="L5" s="134">
        <f>SUM(L6:L30)</f>
        <v>0</v>
      </c>
      <c r="M5" s="134">
        <f>COUNTA(C6:C30)</f>
        <v>0</v>
      </c>
      <c r="N5" s="134" t="s">
        <v>179</v>
      </c>
      <c r="O5" s="134"/>
      <c r="P5" s="134" t="e">
        <f>SUM(P6:P30)</f>
        <v>#REF!</v>
      </c>
      <c r="Q5" s="134" t="e">
        <f>SUM(Q6:Q30)</f>
        <v>#REF!</v>
      </c>
      <c r="R5" s="134" t="e">
        <f>SUM(R6:R30)</f>
        <v>#REF!</v>
      </c>
      <c r="S5" s="134">
        <f>COUNTA(#REF!)</f>
        <v>1</v>
      </c>
      <c r="T5" s="134" t="s">
        <v>179</v>
      </c>
    </row>
    <row r="6" spans="1:20" ht="21.75" customHeight="1" x14ac:dyDescent="0.25">
      <c r="A6" s="150" t="s">
        <v>166</v>
      </c>
      <c r="B6" s="145">
        <v>1</v>
      </c>
      <c r="C6" s="91"/>
      <c r="D6" s="92"/>
      <c r="E6" s="93"/>
      <c r="F6" s="94"/>
      <c r="G6" s="199"/>
      <c r="H6" s="199"/>
      <c r="I6" s="95"/>
      <c r="J6">
        <f t="shared" ref="J6:J30" si="0">IF($E6&gt;$D$3,IF( $E6&lt;=$C$3,1,0),0)</f>
        <v>0</v>
      </c>
      <c r="K6">
        <f t="shared" ref="K6:K30" si="1">IF($E6&lt;=$D$3,IF($E6&gt;=$E$3,1,0),0)</f>
        <v>0</v>
      </c>
      <c r="L6">
        <f t="shared" ref="L6:L30" si="2">IF($E6&lt;$E$3,IF($E6&gt;=$F$3,1,0),0)</f>
        <v>0</v>
      </c>
      <c r="M6">
        <f>ROUNDUP(M5/3,0)</f>
        <v>0</v>
      </c>
      <c r="N6" t="s">
        <v>180</v>
      </c>
      <c r="P6" t="e">
        <f>IF(#REF!&gt;#REF!,IF(#REF! &lt;=#REF!,1,0),0)</f>
        <v>#REF!</v>
      </c>
      <c r="Q6" t="e">
        <f>IF(#REF!&lt;=#REF!,IF(#REF!&gt;=#REF!,1,0),0)</f>
        <v>#REF!</v>
      </c>
      <c r="R6" t="e">
        <f>IF(#REF!&lt;#REF!,IF(#REF!&gt;=#REF!,1,0),0)</f>
        <v>#REF!</v>
      </c>
      <c r="S6">
        <f>ROUNDUP(S5/3,0)</f>
        <v>1</v>
      </c>
      <c r="T6" t="s">
        <v>180</v>
      </c>
    </row>
    <row r="7" spans="1:20" ht="20.25" customHeight="1" x14ac:dyDescent="0.25">
      <c r="A7" s="202"/>
      <c r="B7" s="147">
        <v>2</v>
      </c>
      <c r="C7" s="91"/>
      <c r="D7" s="92"/>
      <c r="E7" s="100"/>
      <c r="F7" s="101"/>
      <c r="G7" s="199"/>
      <c r="H7" s="199"/>
      <c r="I7" s="102"/>
      <c r="J7">
        <f t="shared" si="0"/>
        <v>0</v>
      </c>
      <c r="K7">
        <f t="shared" si="1"/>
        <v>0</v>
      </c>
      <c r="L7">
        <f t="shared" si="2"/>
        <v>0</v>
      </c>
      <c r="M7">
        <f>J5+L5</f>
        <v>0</v>
      </c>
      <c r="N7" t="s">
        <v>181</v>
      </c>
      <c r="P7" t="e">
        <f>IF(#REF!&gt;#REF!,IF(#REF! &lt;=#REF!,1,0),0)</f>
        <v>#REF!</v>
      </c>
      <c r="Q7" t="e">
        <f>IF(#REF!&lt;=#REF!,IF(#REF!&gt;=#REF!,1,0),0)</f>
        <v>#REF!</v>
      </c>
      <c r="R7" t="e">
        <f>IF(#REF!&lt;#REF!,IF(#REF!&gt;=#REF!,1,0),0)</f>
        <v>#REF!</v>
      </c>
      <c r="S7" t="e">
        <f>P5+R5</f>
        <v>#REF!</v>
      </c>
      <c r="T7" t="s">
        <v>181</v>
      </c>
    </row>
    <row r="8" spans="1:20" x14ac:dyDescent="0.25">
      <c r="A8" s="202"/>
      <c r="B8" s="147">
        <v>3</v>
      </c>
      <c r="C8" s="91"/>
      <c r="D8" s="92"/>
      <c r="E8" s="100"/>
      <c r="F8" s="101"/>
      <c r="G8" s="191" t="s">
        <v>168</v>
      </c>
      <c r="H8" s="191"/>
      <c r="I8" s="136"/>
      <c r="J8">
        <f t="shared" si="0"/>
        <v>0</v>
      </c>
      <c r="K8">
        <f t="shared" si="1"/>
        <v>0</v>
      </c>
      <c r="L8">
        <f t="shared" si="2"/>
        <v>0</v>
      </c>
      <c r="M8" t="b">
        <f>IF(M7&gt;M6,TRUE(),FALSE())</f>
        <v>0</v>
      </c>
      <c r="N8" t="s">
        <v>182</v>
      </c>
      <c r="P8" t="e">
        <f>IF(#REF!&gt;#REF!,IF(#REF! &lt;=#REF!,1,0),0)</f>
        <v>#REF!</v>
      </c>
      <c r="Q8" t="e">
        <f>IF(#REF!&lt;=#REF!,IF(#REF!&gt;=#REF!,1,0),0)</f>
        <v>#REF!</v>
      </c>
      <c r="R8" t="e">
        <f>IF(#REF!&lt;#REF!,IF(#REF!&gt;=#REF!,1,0),0)</f>
        <v>#REF!</v>
      </c>
      <c r="S8" t="e">
        <f>IF(S7&gt;S6,TRUE(),FALSE())</f>
        <v>#REF!</v>
      </c>
      <c r="T8" t="s">
        <v>182</v>
      </c>
    </row>
    <row r="9" spans="1:20" x14ac:dyDescent="0.25">
      <c r="A9" s="202"/>
      <c r="B9" s="147">
        <v>4</v>
      </c>
      <c r="C9" s="91"/>
      <c r="D9" s="92"/>
      <c r="E9" s="100"/>
      <c r="F9" s="101"/>
      <c r="G9" s="46" t="s">
        <v>169</v>
      </c>
      <c r="H9" s="110" t="s">
        <v>170</v>
      </c>
      <c r="I9" s="136"/>
      <c r="J9">
        <f t="shared" si="0"/>
        <v>0</v>
      </c>
      <c r="K9">
        <f t="shared" si="1"/>
        <v>0</v>
      </c>
      <c r="L9">
        <f t="shared" si="2"/>
        <v>0</v>
      </c>
      <c r="M9" t="b">
        <f>AND(J5&gt;0,L5&gt;0)</f>
        <v>0</v>
      </c>
      <c r="N9" t="s">
        <v>183</v>
      </c>
      <c r="P9" t="e">
        <f>IF(#REF!&gt;#REF!,IF(#REF! &lt;=#REF!,1,0),0)</f>
        <v>#REF!</v>
      </c>
      <c r="Q9" t="e">
        <f>IF(#REF!&lt;=#REF!,IF(#REF!&gt;=#REF!,1,0),0)</f>
        <v>#REF!</v>
      </c>
      <c r="R9" t="e">
        <f>IF(#REF!&lt;#REF!,IF(#REF!&gt;=#REF!,1,0),0)</f>
        <v>#REF!</v>
      </c>
      <c r="S9" t="e">
        <f>AND(P5&gt;0,R5&gt;0)</f>
        <v>#REF!</v>
      </c>
      <c r="T9" t="s">
        <v>183</v>
      </c>
    </row>
    <row r="10" spans="1:20" x14ac:dyDescent="0.25">
      <c r="A10" s="202"/>
      <c r="B10" s="147">
        <v>5</v>
      </c>
      <c r="C10" s="91"/>
      <c r="D10" s="92"/>
      <c r="E10" s="100"/>
      <c r="F10" s="101"/>
      <c r="G10" s="111"/>
      <c r="H10" s="112"/>
      <c r="I10" s="136"/>
      <c r="J10">
        <f t="shared" si="0"/>
        <v>0</v>
      </c>
      <c r="K10">
        <f t="shared" si="1"/>
        <v>0</v>
      </c>
      <c r="L10">
        <f t="shared" si="2"/>
        <v>0</v>
      </c>
      <c r="M10" t="b">
        <f>OR(M8,M9)</f>
        <v>0</v>
      </c>
      <c r="N10" t="s">
        <v>199</v>
      </c>
      <c r="P10" t="e">
        <f>IF(#REF!&gt;#REF!,IF(#REF! &lt;=#REF!,1,0),0)</f>
        <v>#REF!</v>
      </c>
      <c r="Q10" t="e">
        <f>IF(#REF!&lt;=#REF!,IF(#REF!&gt;=#REF!,1,0),0)</f>
        <v>#REF!</v>
      </c>
      <c r="R10" t="e">
        <f>IF(#REF!&lt;#REF!,IF(#REF!&gt;=#REF!,1,0),0)</f>
        <v>#REF!</v>
      </c>
      <c r="S10" t="e">
        <f>OR(S8,S9)</f>
        <v>#REF!</v>
      </c>
      <c r="T10" t="s">
        <v>199</v>
      </c>
    </row>
    <row r="11" spans="1:20" x14ac:dyDescent="0.25">
      <c r="A11" s="202"/>
      <c r="B11" s="147">
        <v>6</v>
      </c>
      <c r="C11" s="91"/>
      <c r="D11" s="92"/>
      <c r="E11" s="100"/>
      <c r="F11" s="101"/>
      <c r="G11" s="137"/>
      <c r="H11" s="138"/>
      <c r="I11" s="136"/>
      <c r="J11">
        <f t="shared" si="0"/>
        <v>0</v>
      </c>
      <c r="K11">
        <f t="shared" si="1"/>
        <v>0</v>
      </c>
      <c r="L11">
        <f t="shared" si="2"/>
        <v>0</v>
      </c>
      <c r="P11" t="e">
        <f>IF(#REF!&gt;#REF!,IF(#REF! &lt;=#REF!,1,0),0)</f>
        <v>#REF!</v>
      </c>
      <c r="Q11" t="e">
        <f>IF(#REF!&lt;=#REF!,IF(#REF!&gt;=#REF!,1,0),0)</f>
        <v>#REF!</v>
      </c>
      <c r="R11" t="e">
        <f>IF(#REF!&lt;#REF!,IF(#REF!&gt;=#REF!,1,0),0)</f>
        <v>#REF!</v>
      </c>
    </row>
    <row r="12" spans="1:20" x14ac:dyDescent="0.25">
      <c r="A12" s="202"/>
      <c r="B12" s="147">
        <v>7</v>
      </c>
      <c r="C12" s="91"/>
      <c r="D12" s="92"/>
      <c r="E12" s="100"/>
      <c r="F12" s="101"/>
      <c r="G12" s="139"/>
      <c r="H12" s="140"/>
      <c r="I12" s="136"/>
      <c r="J12">
        <f t="shared" si="0"/>
        <v>0</v>
      </c>
      <c r="K12">
        <f t="shared" si="1"/>
        <v>0</v>
      </c>
      <c r="L12">
        <f t="shared" si="2"/>
        <v>0</v>
      </c>
      <c r="N12" s="133"/>
      <c r="P12" t="e">
        <f>IF(#REF!&gt;#REF!,IF(#REF! &lt;=#REF!,1,0),0)</f>
        <v>#REF!</v>
      </c>
      <c r="Q12" t="e">
        <f>IF(#REF!&lt;=#REF!,IF(#REF!&gt;=#REF!,1,0),0)</f>
        <v>#REF!</v>
      </c>
      <c r="R12" t="e">
        <f>IF(#REF!&lt;#REF!,IF(#REF!&gt;=#REF!,1,0),0)</f>
        <v>#REF!</v>
      </c>
      <c r="T12" s="133"/>
    </row>
    <row r="13" spans="1:20" x14ac:dyDescent="0.25">
      <c r="A13" s="202"/>
      <c r="B13" s="147">
        <v>8</v>
      </c>
      <c r="C13" s="91"/>
      <c r="D13" s="92"/>
      <c r="E13" s="100"/>
      <c r="F13" s="101"/>
      <c r="G13" s="139"/>
      <c r="H13" s="140"/>
      <c r="I13" s="136"/>
      <c r="J13">
        <f t="shared" si="0"/>
        <v>0</v>
      </c>
      <c r="K13">
        <f t="shared" si="1"/>
        <v>0</v>
      </c>
      <c r="L13">
        <f t="shared" si="2"/>
        <v>0</v>
      </c>
      <c r="N13" s="133"/>
      <c r="P13" t="e">
        <f>IF(#REF!&gt;#REF!,IF(#REF! &lt;=#REF!,1,0),0)</f>
        <v>#REF!</v>
      </c>
      <c r="Q13" t="e">
        <f>IF(#REF!&lt;=#REF!,IF(#REF!&gt;=#REF!,1,0),0)</f>
        <v>#REF!</v>
      </c>
      <c r="R13" t="e">
        <f>IF(#REF!&lt;#REF!,IF(#REF!&gt;=#REF!,1,0),0)</f>
        <v>#REF!</v>
      </c>
      <c r="T13" s="133"/>
    </row>
    <row r="14" spans="1:20" ht="20.25" customHeight="1" x14ac:dyDescent="0.25">
      <c r="A14" s="202"/>
      <c r="B14" s="147">
        <v>9</v>
      </c>
      <c r="C14" s="98"/>
      <c r="D14" s="128"/>
      <c r="E14" s="100"/>
      <c r="F14" s="101"/>
      <c r="G14" s="139"/>
      <c r="H14" s="140"/>
      <c r="I14" s="136"/>
      <c r="J14">
        <f t="shared" si="0"/>
        <v>0</v>
      </c>
      <c r="K14">
        <f t="shared" si="1"/>
        <v>0</v>
      </c>
      <c r="L14">
        <f t="shared" si="2"/>
        <v>0</v>
      </c>
      <c r="P14" t="e">
        <f>IF(#REF!&gt;#REF!,IF(#REF! &lt;=#REF!,1,0),0)</f>
        <v>#REF!</v>
      </c>
      <c r="Q14" t="e">
        <f>IF(#REF!&lt;=#REF!,IF(#REF!&gt;=#REF!,1,0),0)</f>
        <v>#REF!</v>
      </c>
      <c r="R14" t="e">
        <f>IF(#REF!&lt;#REF!,IF(#REF!&gt;=#REF!,1,0),0)</f>
        <v>#REF!</v>
      </c>
    </row>
    <row r="15" spans="1:20" x14ac:dyDescent="0.25">
      <c r="A15" s="202"/>
      <c r="B15" s="147">
        <v>10</v>
      </c>
      <c r="C15" s="98"/>
      <c r="D15" s="99"/>
      <c r="E15" s="100"/>
      <c r="F15" s="101"/>
      <c r="G15" s="139"/>
      <c r="H15" s="140"/>
      <c r="I15" s="136"/>
      <c r="J15">
        <f t="shared" si="0"/>
        <v>0</v>
      </c>
      <c r="K15">
        <f t="shared" si="1"/>
        <v>0</v>
      </c>
      <c r="L15">
        <f t="shared" si="2"/>
        <v>0</v>
      </c>
      <c r="P15" t="e">
        <f>IF(#REF!&gt;#REF!,IF(#REF! &lt;=#REF!,1,0),0)</f>
        <v>#REF!</v>
      </c>
      <c r="Q15" t="e">
        <f>IF(#REF!&lt;=#REF!,IF(#REF!&gt;=#REF!,1,0),0)</f>
        <v>#REF!</v>
      </c>
      <c r="R15" t="e">
        <f>IF(#REF!&lt;#REF!,IF(#REF!&gt;=#REF!,1,0),0)</f>
        <v>#REF!</v>
      </c>
    </row>
    <row r="16" spans="1:20" x14ac:dyDescent="0.25">
      <c r="A16" s="202"/>
      <c r="B16" s="147">
        <v>11</v>
      </c>
      <c r="C16" s="98"/>
      <c r="D16" s="99"/>
      <c r="E16" s="100"/>
      <c r="F16" s="101"/>
      <c r="G16" s="139"/>
      <c r="H16" s="140"/>
      <c r="I16" s="136"/>
      <c r="J16">
        <f t="shared" si="0"/>
        <v>0</v>
      </c>
      <c r="K16">
        <f t="shared" si="1"/>
        <v>0</v>
      </c>
      <c r="L16">
        <f t="shared" si="2"/>
        <v>0</v>
      </c>
      <c r="P16" t="e">
        <f>IF(#REF!&gt;#REF!,IF(#REF! &lt;=#REF!,1,0),0)</f>
        <v>#REF!</v>
      </c>
      <c r="Q16" t="e">
        <f>IF(#REF!&lt;=#REF!,IF(#REF!&gt;=#REF!,1,0),0)</f>
        <v>#REF!</v>
      </c>
      <c r="R16" t="e">
        <f>IF(#REF!&lt;#REF!,IF(#REF!&gt;=#REF!,1,0),0)</f>
        <v>#REF!</v>
      </c>
    </row>
    <row r="17" spans="1:18" x14ac:dyDescent="0.25">
      <c r="A17" s="202"/>
      <c r="B17" s="147">
        <v>12</v>
      </c>
      <c r="C17" s="98"/>
      <c r="D17" s="99"/>
      <c r="E17" s="100"/>
      <c r="F17" s="101"/>
      <c r="G17" s="139"/>
      <c r="H17" s="140"/>
      <c r="I17" s="136"/>
      <c r="J17">
        <f t="shared" si="0"/>
        <v>0</v>
      </c>
      <c r="K17">
        <f t="shared" si="1"/>
        <v>0</v>
      </c>
      <c r="L17">
        <f t="shared" si="2"/>
        <v>0</v>
      </c>
      <c r="P17" t="e">
        <f>IF(#REF!&gt;#REF!,IF(#REF! &lt;=#REF!,1,0),0)</f>
        <v>#REF!</v>
      </c>
      <c r="Q17" t="e">
        <f>IF(#REF!&lt;=#REF!,IF(#REF!&gt;=#REF!,1,0),0)</f>
        <v>#REF!</v>
      </c>
      <c r="R17" t="e">
        <f>IF(#REF!&lt;#REF!,IF(#REF!&gt;=#REF!,1,0),0)</f>
        <v>#REF!</v>
      </c>
    </row>
    <row r="18" spans="1:18" x14ac:dyDescent="0.25">
      <c r="A18" s="202"/>
      <c r="B18" s="147">
        <v>13</v>
      </c>
      <c r="C18" s="98"/>
      <c r="D18" s="99"/>
      <c r="E18" s="100"/>
      <c r="F18" s="101"/>
      <c r="G18" s="139"/>
      <c r="H18" s="140"/>
      <c r="I18" s="136"/>
      <c r="J18">
        <f t="shared" si="0"/>
        <v>0</v>
      </c>
      <c r="K18">
        <f t="shared" si="1"/>
        <v>0</v>
      </c>
      <c r="L18">
        <f t="shared" si="2"/>
        <v>0</v>
      </c>
      <c r="P18" t="e">
        <f>IF(#REF!&gt;#REF!,IF(#REF! &lt;=#REF!,1,0),0)</f>
        <v>#REF!</v>
      </c>
      <c r="Q18" t="e">
        <f>IF(#REF!&lt;=#REF!,IF(#REF!&gt;=#REF!,1,0),0)</f>
        <v>#REF!</v>
      </c>
      <c r="R18" t="e">
        <f>IF(#REF!&lt;#REF!,IF(#REF!&gt;=#REF!,1,0),0)</f>
        <v>#REF!</v>
      </c>
    </row>
    <row r="19" spans="1:18" x14ac:dyDescent="0.25">
      <c r="A19" s="202"/>
      <c r="B19" s="147">
        <v>14</v>
      </c>
      <c r="C19" s="98"/>
      <c r="D19" s="99"/>
      <c r="E19" s="100"/>
      <c r="F19" s="101"/>
      <c r="G19" s="139"/>
      <c r="H19" s="140"/>
      <c r="I19" s="136"/>
      <c r="J19">
        <f t="shared" si="0"/>
        <v>0</v>
      </c>
      <c r="K19">
        <f t="shared" si="1"/>
        <v>0</v>
      </c>
      <c r="L19">
        <f t="shared" si="2"/>
        <v>0</v>
      </c>
      <c r="P19" t="e">
        <f>IF(#REF!&gt;#REF!,IF(#REF! &lt;=#REF!,1,0),0)</f>
        <v>#REF!</v>
      </c>
      <c r="Q19" t="e">
        <f>IF(#REF!&lt;=#REF!,IF(#REF!&gt;=#REF!,1,0),0)</f>
        <v>#REF!</v>
      </c>
      <c r="R19" t="e">
        <f>IF(#REF!&lt;#REF!,IF(#REF!&gt;=#REF!,1,0),0)</f>
        <v>#REF!</v>
      </c>
    </row>
    <row r="20" spans="1:18" x14ac:dyDescent="0.25">
      <c r="A20" s="202"/>
      <c r="B20" s="147">
        <v>15</v>
      </c>
      <c r="C20" s="98"/>
      <c r="D20" s="99"/>
      <c r="E20" s="100"/>
      <c r="F20" s="101"/>
      <c r="G20" s="139"/>
      <c r="H20" s="140"/>
      <c r="I20" s="136"/>
      <c r="J20">
        <f t="shared" si="0"/>
        <v>0</v>
      </c>
      <c r="K20">
        <f t="shared" si="1"/>
        <v>0</v>
      </c>
      <c r="L20">
        <f t="shared" si="2"/>
        <v>0</v>
      </c>
      <c r="P20" t="e">
        <f>IF(#REF!&gt;#REF!,IF(#REF! &lt;=#REF!,1,0),0)</f>
        <v>#REF!</v>
      </c>
      <c r="Q20" t="e">
        <f>IF(#REF!&lt;=#REF!,IF(#REF!&gt;=#REF!,1,0),0)</f>
        <v>#REF!</v>
      </c>
      <c r="R20" t="e">
        <f>IF(#REF!&lt;#REF!,IF(#REF!&gt;=#REF!,1,0),0)</f>
        <v>#REF!</v>
      </c>
    </row>
    <row r="21" spans="1:18" x14ac:dyDescent="0.25">
      <c r="A21" s="202"/>
      <c r="B21" s="147">
        <v>16</v>
      </c>
      <c r="C21" s="98"/>
      <c r="D21" s="99"/>
      <c r="E21" s="100"/>
      <c r="F21" s="101"/>
      <c r="G21" s="139"/>
      <c r="H21" s="140"/>
      <c r="I21" s="136"/>
      <c r="J21">
        <f t="shared" si="0"/>
        <v>0</v>
      </c>
      <c r="K21">
        <f t="shared" si="1"/>
        <v>0</v>
      </c>
      <c r="L21">
        <f t="shared" si="2"/>
        <v>0</v>
      </c>
      <c r="P21" t="e">
        <f>IF(#REF!&gt;#REF!,IF(#REF! &lt;=#REF!,1,0),0)</f>
        <v>#REF!</v>
      </c>
      <c r="Q21" t="e">
        <f>IF(#REF!&lt;=#REF!,IF(#REF!&gt;=#REF!,1,0),0)</f>
        <v>#REF!</v>
      </c>
      <c r="R21" t="e">
        <f>IF(#REF!&lt;#REF!,IF(#REF!&gt;=#REF!,1,0),0)</f>
        <v>#REF!</v>
      </c>
    </row>
    <row r="22" spans="1:18" x14ac:dyDescent="0.25">
      <c r="A22" s="202"/>
      <c r="B22" s="147">
        <v>17</v>
      </c>
      <c r="C22" s="98"/>
      <c r="D22" s="99"/>
      <c r="E22" s="100"/>
      <c r="F22" s="101"/>
      <c r="G22" s="139"/>
      <c r="H22" s="140"/>
      <c r="I22" s="136"/>
      <c r="J22">
        <f t="shared" si="0"/>
        <v>0</v>
      </c>
      <c r="K22">
        <f t="shared" si="1"/>
        <v>0</v>
      </c>
      <c r="L22">
        <f t="shared" si="2"/>
        <v>0</v>
      </c>
      <c r="P22" t="e">
        <f>IF(#REF!&gt;#REF!,IF(#REF! &lt;=#REF!,1,0),0)</f>
        <v>#REF!</v>
      </c>
      <c r="Q22" t="e">
        <f>IF(#REF!&lt;=#REF!,IF(#REF!&gt;=#REF!,1,0),0)</f>
        <v>#REF!</v>
      </c>
      <c r="R22" t="e">
        <f>IF(#REF!&lt;#REF!,IF(#REF!&gt;=#REF!,1,0),0)</f>
        <v>#REF!</v>
      </c>
    </row>
    <row r="23" spans="1:18" x14ac:dyDescent="0.25">
      <c r="A23" s="202"/>
      <c r="B23" s="147">
        <v>18</v>
      </c>
      <c r="C23" s="98"/>
      <c r="D23" s="99"/>
      <c r="E23" s="100"/>
      <c r="F23" s="101"/>
      <c r="G23" s="139"/>
      <c r="H23" s="140"/>
      <c r="I23" s="136"/>
      <c r="J23">
        <f t="shared" si="0"/>
        <v>0</v>
      </c>
      <c r="K23">
        <f t="shared" si="1"/>
        <v>0</v>
      </c>
      <c r="L23">
        <f t="shared" si="2"/>
        <v>0</v>
      </c>
      <c r="P23" t="e">
        <f>IF(#REF!&gt;#REF!,IF(#REF! &lt;=#REF!,1,0),0)</f>
        <v>#REF!</v>
      </c>
      <c r="Q23" t="e">
        <f>IF(#REF!&lt;=#REF!,IF(#REF!&gt;=#REF!,1,0),0)</f>
        <v>#REF!</v>
      </c>
      <c r="R23" t="e">
        <f>IF(#REF!&lt;#REF!,IF(#REF!&gt;=#REF!,1,0),0)</f>
        <v>#REF!</v>
      </c>
    </row>
    <row r="24" spans="1:18" x14ac:dyDescent="0.25">
      <c r="A24" s="202"/>
      <c r="B24" s="147">
        <v>19</v>
      </c>
      <c r="C24" s="98"/>
      <c r="D24" s="99"/>
      <c r="E24" s="100"/>
      <c r="F24" s="101"/>
      <c r="G24" s="139"/>
      <c r="H24" s="140"/>
      <c r="I24" s="136"/>
      <c r="J24">
        <f t="shared" si="0"/>
        <v>0</v>
      </c>
      <c r="K24">
        <f t="shared" si="1"/>
        <v>0</v>
      </c>
      <c r="L24">
        <f t="shared" si="2"/>
        <v>0</v>
      </c>
      <c r="P24" t="e">
        <f>IF(#REF!&gt;#REF!,IF(#REF! &lt;=#REF!,1,0),0)</f>
        <v>#REF!</v>
      </c>
      <c r="Q24" t="e">
        <f>IF(#REF!&lt;=#REF!,IF(#REF!&gt;=#REF!,1,0),0)</f>
        <v>#REF!</v>
      </c>
      <c r="R24" t="e">
        <f>IF(#REF!&lt;#REF!,IF(#REF!&gt;=#REF!,1,0),0)</f>
        <v>#REF!</v>
      </c>
    </row>
    <row r="25" spans="1:18" x14ac:dyDescent="0.25">
      <c r="A25" s="202"/>
      <c r="B25" s="147">
        <v>20</v>
      </c>
      <c r="C25" s="98"/>
      <c r="D25" s="99"/>
      <c r="E25" s="100"/>
      <c r="F25" s="101"/>
      <c r="G25" s="139"/>
      <c r="H25" s="140"/>
      <c r="I25" s="136"/>
      <c r="J25">
        <f t="shared" si="0"/>
        <v>0</v>
      </c>
      <c r="K25">
        <f t="shared" si="1"/>
        <v>0</v>
      </c>
      <c r="L25">
        <f t="shared" si="2"/>
        <v>0</v>
      </c>
      <c r="P25" t="e">
        <f>IF(#REF!&gt;#REF!,IF(#REF! &lt;=#REF!,1,0),0)</f>
        <v>#REF!</v>
      </c>
      <c r="Q25" t="e">
        <f>IF(#REF!&lt;=#REF!,IF(#REF!&gt;=#REF!,1,0),0)</f>
        <v>#REF!</v>
      </c>
      <c r="R25" t="e">
        <f>IF(#REF!&lt;#REF!,IF(#REF!&gt;=#REF!,1,0),0)</f>
        <v>#REF!</v>
      </c>
    </row>
    <row r="26" spans="1:18" x14ac:dyDescent="0.25">
      <c r="A26" s="202"/>
      <c r="B26" s="147">
        <v>21</v>
      </c>
      <c r="C26" s="98"/>
      <c r="D26" s="99"/>
      <c r="E26" s="100"/>
      <c r="F26" s="101"/>
      <c r="G26" s="139"/>
      <c r="H26" s="140"/>
      <c r="I26" s="136"/>
      <c r="J26">
        <f t="shared" si="0"/>
        <v>0</v>
      </c>
      <c r="K26">
        <f t="shared" si="1"/>
        <v>0</v>
      </c>
      <c r="L26">
        <f t="shared" si="2"/>
        <v>0</v>
      </c>
      <c r="P26" t="e">
        <f>IF(#REF!&gt;#REF!,IF(#REF! &lt;=#REF!,1,0),0)</f>
        <v>#REF!</v>
      </c>
      <c r="Q26" t="e">
        <f>IF(#REF!&lt;=#REF!,IF(#REF!&gt;=#REF!,1,0),0)</f>
        <v>#REF!</v>
      </c>
      <c r="R26" t="e">
        <f>IF(#REF!&lt;#REF!,IF(#REF!&gt;=#REF!,1,0),0)</f>
        <v>#REF!</v>
      </c>
    </row>
    <row r="27" spans="1:18" x14ac:dyDescent="0.25">
      <c r="A27" s="202"/>
      <c r="B27" s="147">
        <v>22</v>
      </c>
      <c r="C27" s="98"/>
      <c r="D27" s="99"/>
      <c r="E27" s="100"/>
      <c r="F27" s="101"/>
      <c r="G27" s="139"/>
      <c r="H27" s="140"/>
      <c r="I27" s="136"/>
      <c r="J27">
        <f t="shared" si="0"/>
        <v>0</v>
      </c>
      <c r="K27">
        <f t="shared" si="1"/>
        <v>0</v>
      </c>
      <c r="L27">
        <f t="shared" si="2"/>
        <v>0</v>
      </c>
      <c r="P27" t="e">
        <f>IF(#REF!&gt;#REF!,IF(#REF! &lt;=#REF!,1,0),0)</f>
        <v>#REF!</v>
      </c>
      <c r="Q27" t="e">
        <f>IF(#REF!&lt;=#REF!,IF(#REF!&gt;=#REF!,1,0),0)</f>
        <v>#REF!</v>
      </c>
      <c r="R27" t="e">
        <f>IF(#REF!&lt;#REF!,IF(#REF!&gt;=#REF!,1,0),0)</f>
        <v>#REF!</v>
      </c>
    </row>
    <row r="28" spans="1:18" x14ac:dyDescent="0.25">
      <c r="A28" s="202"/>
      <c r="B28" s="147">
        <v>23</v>
      </c>
      <c r="C28" s="98"/>
      <c r="D28" s="99"/>
      <c r="E28" s="100"/>
      <c r="F28" s="101"/>
      <c r="G28" s="139"/>
      <c r="H28" s="140"/>
      <c r="I28" s="136"/>
      <c r="J28">
        <f t="shared" si="0"/>
        <v>0</v>
      </c>
      <c r="K28">
        <f t="shared" si="1"/>
        <v>0</v>
      </c>
      <c r="L28">
        <f t="shared" si="2"/>
        <v>0</v>
      </c>
      <c r="P28" t="e">
        <f>IF(#REF!&gt;#REF!,IF(#REF! &lt;=#REF!,1,0),0)</f>
        <v>#REF!</v>
      </c>
      <c r="Q28" t="e">
        <f>IF(#REF!&lt;=#REF!,IF(#REF!&gt;=#REF!,1,0),0)</f>
        <v>#REF!</v>
      </c>
      <c r="R28" t="e">
        <f>IF(#REF!&lt;#REF!,IF(#REF!&gt;=#REF!,1,0),0)</f>
        <v>#REF!</v>
      </c>
    </row>
    <row r="29" spans="1:18" x14ac:dyDescent="0.25">
      <c r="A29" s="202"/>
      <c r="B29" s="147">
        <v>24</v>
      </c>
      <c r="C29" s="98"/>
      <c r="D29" s="99"/>
      <c r="E29" s="100"/>
      <c r="F29" s="101"/>
      <c r="G29" s="139"/>
      <c r="H29" s="140"/>
      <c r="I29" s="136"/>
      <c r="J29">
        <f t="shared" si="0"/>
        <v>0</v>
      </c>
      <c r="K29">
        <f t="shared" si="1"/>
        <v>0</v>
      </c>
      <c r="L29">
        <f t="shared" si="2"/>
        <v>0</v>
      </c>
      <c r="P29" t="e">
        <f>IF(#REF!&gt;#REF!,IF(#REF! &lt;=#REF!,1,0),0)</f>
        <v>#REF!</v>
      </c>
      <c r="Q29" t="e">
        <f>IF(#REF!&lt;=#REF!,IF(#REF!&gt;=#REF!,1,0),0)</f>
        <v>#REF!</v>
      </c>
      <c r="R29" t="e">
        <f>IF(#REF!&lt;#REF!,IF(#REF!&gt;=#REF!,1,0),0)</f>
        <v>#REF!</v>
      </c>
    </row>
    <row r="30" spans="1:18" x14ac:dyDescent="0.25">
      <c r="A30" s="202"/>
      <c r="B30" s="149">
        <v>25</v>
      </c>
      <c r="C30" s="141"/>
      <c r="D30" s="142"/>
      <c r="E30" s="143"/>
      <c r="F30" s="144"/>
      <c r="G30" s="139"/>
      <c r="H30" s="140"/>
      <c r="I30" s="136"/>
      <c r="J30">
        <f t="shared" si="0"/>
        <v>0</v>
      </c>
      <c r="K30">
        <f t="shared" si="1"/>
        <v>0</v>
      </c>
      <c r="L30">
        <f t="shared" si="2"/>
        <v>0</v>
      </c>
      <c r="P30" t="e">
        <f>IF(#REF!&gt;#REF!,IF(#REF! &lt;=#REF!,1,0),0)</f>
        <v>#REF!</v>
      </c>
      <c r="Q30" t="e">
        <f>IF(#REF!&lt;=#REF!,IF(#REF!&gt;=#REF!,1,0),0)</f>
        <v>#REF!</v>
      </c>
      <c r="R30" t="e">
        <f>IF(#REF!&lt;#REF!,IF(#REF!&gt;=#REF!,1,0),0)</f>
        <v>#REF!</v>
      </c>
    </row>
    <row r="31" spans="1:18" ht="25.5" customHeight="1" x14ac:dyDescent="0.25">
      <c r="A31" s="103"/>
      <c r="B31" s="104"/>
      <c r="C31" s="105"/>
      <c r="D31" s="105"/>
      <c r="E31" s="106"/>
      <c r="F31" s="104"/>
      <c r="G31" s="187" t="s">
        <v>200</v>
      </c>
      <c r="H31" s="187"/>
      <c r="I31" s="79"/>
    </row>
    <row r="32" spans="1:18" ht="29.25" customHeight="1" x14ac:dyDescent="0.25">
      <c r="A32" s="107"/>
      <c r="B32" s="108"/>
      <c r="C32" s="108"/>
      <c r="D32" s="108"/>
      <c r="E32" s="108"/>
      <c r="F32" s="109"/>
      <c r="G32" s="188" t="str">
        <f>IF(M38=TRUE(),"Règle des 1/3: Danseurs dans Groupe d'Age inférieur et supérieur",IF(M37=TRUE(),"Règle des 1/3 : trop de danseurs hors du Groupe d'age",M35))</f>
        <v>Règle des 1/3 : trop de danseurs hors du Groupe d'age</v>
      </c>
      <c r="H32" s="188"/>
      <c r="I32" s="85"/>
    </row>
    <row r="33" spans="1:20" ht="15" customHeight="1" x14ac:dyDescent="0.25">
      <c r="A33" s="189" t="s">
        <v>163</v>
      </c>
      <c r="B33" s="194">
        <f>COUNTA(C35:C59)</f>
        <v>5</v>
      </c>
      <c r="C33" s="201" t="s">
        <v>152</v>
      </c>
      <c r="D33" s="201"/>
      <c r="E33" s="201"/>
      <c r="F33" s="201"/>
      <c r="G33" s="191" t="s">
        <v>165</v>
      </c>
      <c r="H33" s="191"/>
      <c r="I33" s="119"/>
      <c r="K33" t="s">
        <v>178</v>
      </c>
      <c r="Q33" t="s">
        <v>178</v>
      </c>
      <c r="T33" t="s">
        <v>177</v>
      </c>
    </row>
    <row r="34" spans="1:20" ht="30" customHeight="1" x14ac:dyDescent="0.25">
      <c r="A34" s="189"/>
      <c r="B34" s="194"/>
      <c r="C34" s="120" t="s">
        <v>164</v>
      </c>
      <c r="D34" s="120" t="s">
        <v>35</v>
      </c>
      <c r="E34" s="121" t="s">
        <v>154</v>
      </c>
      <c r="F34" s="120" t="s">
        <v>155</v>
      </c>
      <c r="G34" s="199" t="s">
        <v>201</v>
      </c>
      <c r="H34" s="199"/>
      <c r="I34" s="122"/>
      <c r="J34" s="134">
        <f>SUM(J35:J59)</f>
        <v>0</v>
      </c>
      <c r="K34" s="134">
        <f>SUM(K35:K59)</f>
        <v>0</v>
      </c>
      <c r="L34" s="134">
        <f>SUM(L35:L59)</f>
        <v>5</v>
      </c>
      <c r="M34" s="134">
        <f>COUNTA(C35:C59)</f>
        <v>5</v>
      </c>
      <c r="N34" s="134" t="s">
        <v>179</v>
      </c>
      <c r="O34" s="134"/>
      <c r="P34" s="134" t="e">
        <f>SUM(P35:P59)</f>
        <v>#REF!</v>
      </c>
      <c r="Q34" s="134" t="e">
        <f>SUM(Q35:Q59)</f>
        <v>#REF!</v>
      </c>
      <c r="R34" s="134" t="e">
        <f>SUM(R35:R59)</f>
        <v>#REF!</v>
      </c>
      <c r="S34" s="134">
        <f>COUNTA(#REF!)</f>
        <v>1</v>
      </c>
      <c r="T34" s="134" t="s">
        <v>179</v>
      </c>
    </row>
    <row r="35" spans="1:20" ht="21.75" customHeight="1" x14ac:dyDescent="0.25">
      <c r="A35" s="89" t="s">
        <v>156</v>
      </c>
      <c r="B35" s="145">
        <v>1</v>
      </c>
      <c r="C35" s="123" t="s">
        <v>202</v>
      </c>
      <c r="D35" s="124" t="s">
        <v>203</v>
      </c>
      <c r="E35" s="125">
        <v>40178</v>
      </c>
      <c r="F35" s="126"/>
      <c r="G35" s="199"/>
      <c r="H35" s="199"/>
      <c r="I35" s="95"/>
      <c r="J35">
        <f t="shared" ref="J35:J59" si="3">IF($E35&gt;$D$3,IF( $E35&lt;=$C$3,1,0),0)</f>
        <v>0</v>
      </c>
      <c r="K35">
        <f t="shared" ref="K35:K59" si="4">IF($E35&lt;=$D$3,IF($E35&gt;=$E$3,1,0),0)</f>
        <v>0</v>
      </c>
      <c r="L35">
        <f t="shared" ref="L35:L59" si="5">IF($E35&lt;$E$3,IF($E35&gt;=$F$3,1,0),0)</f>
        <v>1</v>
      </c>
      <c r="M35">
        <f>ROUNDUP(M34/3,0)</f>
        <v>2</v>
      </c>
      <c r="N35" t="s">
        <v>180</v>
      </c>
      <c r="P35" t="e">
        <f>IF(#REF!&gt;#REF!,IF(#REF! &lt;=#REF!,1,0),0)</f>
        <v>#REF!</v>
      </c>
      <c r="Q35" t="e">
        <f>IF(#REF!&lt;=#REF!,IF(#REF!&gt;=#REF!,1,0),0)</f>
        <v>#REF!</v>
      </c>
      <c r="R35" t="e">
        <f>IF(#REF!&lt;#REF!,IF(#REF!&gt;=#REF!,1,0),0)</f>
        <v>#REF!</v>
      </c>
      <c r="S35">
        <f>ROUNDUP(S34/3,0)</f>
        <v>1</v>
      </c>
      <c r="T35" t="s">
        <v>180</v>
      </c>
    </row>
    <row r="36" spans="1:20" ht="20.25" customHeight="1" x14ac:dyDescent="0.25">
      <c r="A36" s="127"/>
      <c r="B36" s="147">
        <v>2</v>
      </c>
      <c r="C36" s="123" t="s">
        <v>204</v>
      </c>
      <c r="D36" s="124" t="s">
        <v>205</v>
      </c>
      <c r="E36" s="129">
        <v>40176</v>
      </c>
      <c r="F36" s="101"/>
      <c r="G36" s="199"/>
      <c r="H36" s="199"/>
      <c r="I36" s="102"/>
      <c r="J36">
        <f t="shared" si="3"/>
        <v>0</v>
      </c>
      <c r="K36">
        <f t="shared" si="4"/>
        <v>0</v>
      </c>
      <c r="L36">
        <f t="shared" si="5"/>
        <v>1</v>
      </c>
      <c r="M36">
        <f>J34+L34</f>
        <v>5</v>
      </c>
      <c r="N36" t="s">
        <v>181</v>
      </c>
      <c r="P36" t="e">
        <f>IF(#REF!&gt;#REF!,IF(#REF! &lt;=#REF!,1,0),0)</f>
        <v>#REF!</v>
      </c>
      <c r="Q36" t="e">
        <f>IF(#REF!&lt;=#REF!,IF(#REF!&gt;=#REF!,1,0),0)</f>
        <v>#REF!</v>
      </c>
      <c r="R36" t="e">
        <f>IF(#REF!&lt;#REF!,IF(#REF!&gt;=#REF!,1,0),0)</f>
        <v>#REF!</v>
      </c>
      <c r="S36" t="e">
        <f>P34+R34</f>
        <v>#REF!</v>
      </c>
      <c r="T36" t="s">
        <v>181</v>
      </c>
    </row>
    <row r="37" spans="1:20" x14ac:dyDescent="0.25">
      <c r="A37" s="151"/>
      <c r="B37" s="147">
        <v>3</v>
      </c>
      <c r="C37" s="123" t="s">
        <v>206</v>
      </c>
      <c r="D37" s="124" t="s">
        <v>207</v>
      </c>
      <c r="E37" s="129">
        <v>38718</v>
      </c>
      <c r="F37" s="101"/>
      <c r="G37" s="191" t="s">
        <v>168</v>
      </c>
      <c r="H37" s="191"/>
      <c r="I37" s="136"/>
      <c r="J37">
        <f t="shared" si="3"/>
        <v>0</v>
      </c>
      <c r="K37">
        <f t="shared" si="4"/>
        <v>0</v>
      </c>
      <c r="L37">
        <f t="shared" si="5"/>
        <v>1</v>
      </c>
      <c r="M37" t="b">
        <f>IF(M36&gt;M35,TRUE(),FALSE())</f>
        <v>1</v>
      </c>
      <c r="N37" t="s">
        <v>182</v>
      </c>
      <c r="P37" t="e">
        <f>IF(#REF!&gt;#REF!,IF(#REF! &lt;=#REF!,1,0),0)</f>
        <v>#REF!</v>
      </c>
      <c r="Q37" t="e">
        <f>IF(#REF!&lt;=#REF!,IF(#REF!&gt;=#REF!,1,0),0)</f>
        <v>#REF!</v>
      </c>
      <c r="R37" t="e">
        <f>IF(#REF!&lt;#REF!,IF(#REF!&gt;=#REF!,1,0),0)</f>
        <v>#REF!</v>
      </c>
      <c r="S37" t="e">
        <f>IF(S36&gt;S35,TRUE(),FALSE())</f>
        <v>#REF!</v>
      </c>
      <c r="T37" t="s">
        <v>182</v>
      </c>
    </row>
    <row r="38" spans="1:20" x14ac:dyDescent="0.25">
      <c r="A38" s="151"/>
      <c r="B38" s="147">
        <v>4</v>
      </c>
      <c r="C38" s="123" t="s">
        <v>208</v>
      </c>
      <c r="D38" s="124" t="s">
        <v>209</v>
      </c>
      <c r="E38" s="129">
        <v>39662</v>
      </c>
      <c r="F38" s="101"/>
      <c r="G38" s="46" t="s">
        <v>169</v>
      </c>
      <c r="H38" s="110" t="s">
        <v>170</v>
      </c>
      <c r="I38" s="136"/>
      <c r="J38">
        <f t="shared" si="3"/>
        <v>0</v>
      </c>
      <c r="K38">
        <f t="shared" si="4"/>
        <v>0</v>
      </c>
      <c r="L38">
        <f t="shared" si="5"/>
        <v>1</v>
      </c>
      <c r="M38" t="b">
        <f>AND(J34&gt;0,L34&gt;0)</f>
        <v>0</v>
      </c>
      <c r="N38" t="s">
        <v>183</v>
      </c>
      <c r="P38" t="e">
        <f>IF(#REF!&gt;#REF!,IF(#REF! &lt;=#REF!,1,0),0)</f>
        <v>#REF!</v>
      </c>
      <c r="Q38" t="e">
        <f>IF(#REF!&lt;=#REF!,IF(#REF!&gt;=#REF!,1,0),0)</f>
        <v>#REF!</v>
      </c>
      <c r="R38" t="e">
        <f>IF(#REF!&lt;#REF!,IF(#REF!&gt;=#REF!,1,0),0)</f>
        <v>#REF!</v>
      </c>
      <c r="S38" t="e">
        <f>AND(P34&gt;0,R34&gt;0)</f>
        <v>#REF!</v>
      </c>
      <c r="T38" t="s">
        <v>183</v>
      </c>
    </row>
    <row r="39" spans="1:20" x14ac:dyDescent="0.25">
      <c r="A39" s="151"/>
      <c r="B39" s="147">
        <v>5</v>
      </c>
      <c r="C39" s="123" t="s">
        <v>210</v>
      </c>
      <c r="D39" s="124" t="s">
        <v>211</v>
      </c>
      <c r="E39" s="129">
        <v>39969</v>
      </c>
      <c r="F39" s="101"/>
      <c r="G39" s="111"/>
      <c r="H39" s="112"/>
      <c r="I39" s="136"/>
      <c r="J39">
        <f t="shared" si="3"/>
        <v>0</v>
      </c>
      <c r="K39">
        <f t="shared" si="4"/>
        <v>0</v>
      </c>
      <c r="L39">
        <f t="shared" si="5"/>
        <v>1</v>
      </c>
      <c r="M39" t="b">
        <f>OR(M37,M38)</f>
        <v>1</v>
      </c>
      <c r="N39" t="s">
        <v>199</v>
      </c>
      <c r="P39" t="e">
        <f>IF(#REF!&gt;#REF!,IF(#REF! &lt;=#REF!,1,0),0)</f>
        <v>#REF!</v>
      </c>
      <c r="Q39" t="e">
        <f>IF(#REF!&lt;=#REF!,IF(#REF!&gt;=#REF!,1,0),0)</f>
        <v>#REF!</v>
      </c>
      <c r="R39" t="e">
        <f>IF(#REF!&lt;#REF!,IF(#REF!&gt;=#REF!,1,0),0)</f>
        <v>#REF!</v>
      </c>
      <c r="S39" t="e">
        <f>OR(S37,S38)</f>
        <v>#REF!</v>
      </c>
      <c r="T39" t="s">
        <v>199</v>
      </c>
    </row>
    <row r="40" spans="1:20" x14ac:dyDescent="0.25">
      <c r="A40" s="151"/>
      <c r="B40" s="147">
        <v>6</v>
      </c>
      <c r="C40" s="98"/>
      <c r="D40" s="99"/>
      <c r="E40" s="129"/>
      <c r="F40" s="101"/>
      <c r="G40" s="137"/>
      <c r="H40" s="138"/>
      <c r="I40" s="136"/>
      <c r="J40">
        <f t="shared" si="3"/>
        <v>0</v>
      </c>
      <c r="K40">
        <f t="shared" si="4"/>
        <v>0</v>
      </c>
      <c r="L40">
        <f t="shared" si="5"/>
        <v>0</v>
      </c>
      <c r="P40" t="e">
        <f>IF(#REF!&gt;#REF!,IF(#REF! &lt;=#REF!,1,0),0)</f>
        <v>#REF!</v>
      </c>
      <c r="Q40" t="e">
        <f>IF(#REF!&lt;=#REF!,IF(#REF!&gt;=#REF!,1,0),0)</f>
        <v>#REF!</v>
      </c>
      <c r="R40" t="e">
        <f>IF(#REF!&lt;#REF!,IF(#REF!&gt;=#REF!,1,0),0)</f>
        <v>#REF!</v>
      </c>
    </row>
    <row r="41" spans="1:20" x14ac:dyDescent="0.25">
      <c r="A41" s="151"/>
      <c r="B41" s="147">
        <v>7</v>
      </c>
      <c r="C41" s="98"/>
      <c r="D41" s="99"/>
      <c r="E41" s="129"/>
      <c r="F41" s="101"/>
      <c r="G41" s="139"/>
      <c r="H41" s="140"/>
      <c r="I41" s="136"/>
      <c r="J41">
        <f t="shared" si="3"/>
        <v>0</v>
      </c>
      <c r="K41">
        <f t="shared" si="4"/>
        <v>0</v>
      </c>
      <c r="L41">
        <f t="shared" si="5"/>
        <v>0</v>
      </c>
      <c r="P41" t="e">
        <f>IF(#REF!&gt;#REF!,IF(#REF! &lt;=#REF!,1,0),0)</f>
        <v>#REF!</v>
      </c>
      <c r="Q41" t="e">
        <f>IF(#REF!&lt;=#REF!,IF(#REF!&gt;=#REF!,1,0),0)</f>
        <v>#REF!</v>
      </c>
      <c r="R41" t="e">
        <f>IF(#REF!&lt;#REF!,IF(#REF!&gt;=#REF!,1,0),0)</f>
        <v>#REF!</v>
      </c>
    </row>
    <row r="42" spans="1:20" x14ac:dyDescent="0.25">
      <c r="A42" s="151"/>
      <c r="B42" s="147">
        <v>8</v>
      </c>
      <c r="C42" s="98"/>
      <c r="D42" s="99"/>
      <c r="E42" s="129"/>
      <c r="F42" s="101"/>
      <c r="G42" s="139"/>
      <c r="H42" s="140"/>
      <c r="I42" s="136"/>
      <c r="J42">
        <f t="shared" si="3"/>
        <v>0</v>
      </c>
      <c r="K42">
        <f t="shared" si="4"/>
        <v>0</v>
      </c>
      <c r="L42">
        <f t="shared" si="5"/>
        <v>0</v>
      </c>
      <c r="P42" t="e">
        <f>IF(#REF!&gt;#REF!,IF(#REF! &lt;=#REF!,1,0),0)</f>
        <v>#REF!</v>
      </c>
      <c r="Q42" t="e">
        <f>IF(#REF!&lt;=#REF!,IF(#REF!&gt;=#REF!,1,0),0)</f>
        <v>#REF!</v>
      </c>
      <c r="R42" t="e">
        <f>IF(#REF!&lt;#REF!,IF(#REF!&gt;=#REF!,1,0),0)</f>
        <v>#REF!</v>
      </c>
      <c r="T42" s="133"/>
    </row>
    <row r="43" spans="1:20" x14ac:dyDescent="0.25">
      <c r="A43" s="151"/>
      <c r="B43" s="147">
        <v>9</v>
      </c>
      <c r="C43" s="98"/>
      <c r="D43" s="99"/>
      <c r="E43" s="129"/>
      <c r="F43" s="101"/>
      <c r="G43" s="139"/>
      <c r="H43" s="140"/>
      <c r="I43" s="136"/>
      <c r="J43">
        <f t="shared" si="3"/>
        <v>0</v>
      </c>
      <c r="K43">
        <f t="shared" si="4"/>
        <v>0</v>
      </c>
      <c r="L43">
        <f t="shared" si="5"/>
        <v>0</v>
      </c>
      <c r="P43" t="e">
        <f>IF(#REF!&gt;#REF!,IF(#REF! &lt;=#REF!,1,0),0)</f>
        <v>#REF!</v>
      </c>
      <c r="Q43" t="e">
        <f>IF(#REF!&lt;=#REF!,IF(#REF!&gt;=#REF!,1,0),0)</f>
        <v>#REF!</v>
      </c>
      <c r="R43" t="e">
        <f>IF(#REF!&lt;#REF!,IF(#REF!&gt;=#REF!,1,0),0)</f>
        <v>#REF!</v>
      </c>
      <c r="T43" s="133"/>
    </row>
    <row r="44" spans="1:20" x14ac:dyDescent="0.25">
      <c r="A44" s="151"/>
      <c r="B44" s="147">
        <v>10</v>
      </c>
      <c r="C44" s="98"/>
      <c r="D44" s="99"/>
      <c r="E44" s="129"/>
      <c r="F44" s="101"/>
      <c r="G44" s="139"/>
      <c r="H44" s="140"/>
      <c r="I44" s="136"/>
      <c r="J44">
        <f t="shared" si="3"/>
        <v>0</v>
      </c>
      <c r="K44">
        <f t="shared" si="4"/>
        <v>0</v>
      </c>
      <c r="L44">
        <f t="shared" si="5"/>
        <v>0</v>
      </c>
      <c r="P44" t="e">
        <f>IF(#REF!&gt;#REF!,IF(#REF! &lt;=#REF!,1,0),0)</f>
        <v>#REF!</v>
      </c>
      <c r="Q44" t="e">
        <f>IF(#REF!&lt;=#REF!,IF(#REF!&gt;=#REF!,1,0),0)</f>
        <v>#REF!</v>
      </c>
      <c r="R44" t="e">
        <f>IF(#REF!&lt;#REF!,IF(#REF!&gt;=#REF!,1,0),0)</f>
        <v>#REF!</v>
      </c>
    </row>
    <row r="45" spans="1:20" x14ac:dyDescent="0.25">
      <c r="A45" s="151"/>
      <c r="B45" s="147">
        <v>11</v>
      </c>
      <c r="C45" s="98"/>
      <c r="D45" s="99"/>
      <c r="E45" s="129"/>
      <c r="F45" s="101"/>
      <c r="G45" s="139"/>
      <c r="H45" s="140"/>
      <c r="I45" s="136"/>
      <c r="J45">
        <f t="shared" si="3"/>
        <v>0</v>
      </c>
      <c r="K45">
        <f t="shared" si="4"/>
        <v>0</v>
      </c>
      <c r="L45">
        <f t="shared" si="5"/>
        <v>0</v>
      </c>
      <c r="P45" t="e">
        <f>IF(#REF!&gt;#REF!,IF(#REF! &lt;=#REF!,1,0),0)</f>
        <v>#REF!</v>
      </c>
      <c r="Q45" t="e">
        <f>IF(#REF!&lt;=#REF!,IF(#REF!&gt;=#REF!,1,0),0)</f>
        <v>#REF!</v>
      </c>
      <c r="R45" t="e">
        <f>IF(#REF!&lt;#REF!,IF(#REF!&gt;=#REF!,1,0),0)</f>
        <v>#REF!</v>
      </c>
    </row>
    <row r="46" spans="1:20" x14ac:dyDescent="0.25">
      <c r="A46" s="151"/>
      <c r="B46" s="147">
        <v>12</v>
      </c>
      <c r="C46" s="98"/>
      <c r="D46" s="99"/>
      <c r="E46" s="129"/>
      <c r="F46" s="101"/>
      <c r="G46" s="139"/>
      <c r="H46" s="140"/>
      <c r="I46" s="136"/>
      <c r="J46">
        <f t="shared" si="3"/>
        <v>0</v>
      </c>
      <c r="K46">
        <f t="shared" si="4"/>
        <v>0</v>
      </c>
      <c r="L46">
        <f t="shared" si="5"/>
        <v>0</v>
      </c>
      <c r="P46" t="e">
        <f>IF(#REF!&gt;#REF!,IF(#REF! &lt;=#REF!,1,0),0)</f>
        <v>#REF!</v>
      </c>
      <c r="Q46" t="e">
        <f>IF(#REF!&lt;=#REF!,IF(#REF!&gt;=#REF!,1,0),0)</f>
        <v>#REF!</v>
      </c>
      <c r="R46" t="e">
        <f>IF(#REF!&lt;#REF!,IF(#REF!&gt;=#REF!,1,0),0)</f>
        <v>#REF!</v>
      </c>
    </row>
    <row r="47" spans="1:20" ht="20.25" customHeight="1" x14ac:dyDescent="0.25">
      <c r="A47" s="151"/>
      <c r="B47" s="147">
        <v>13</v>
      </c>
      <c r="C47" s="98"/>
      <c r="D47" s="128"/>
      <c r="E47" s="129"/>
      <c r="F47" s="101"/>
      <c r="G47" s="139"/>
      <c r="H47" s="140"/>
      <c r="I47" s="136"/>
      <c r="J47">
        <f t="shared" si="3"/>
        <v>0</v>
      </c>
      <c r="K47">
        <f t="shared" si="4"/>
        <v>0</v>
      </c>
      <c r="L47">
        <f t="shared" si="5"/>
        <v>0</v>
      </c>
      <c r="P47" t="e">
        <f>IF(#REF!&gt;#REF!,IF(#REF! &lt;=#REF!,1,0),0)</f>
        <v>#REF!</v>
      </c>
      <c r="Q47" t="e">
        <f>IF(#REF!&lt;=#REF!,IF(#REF!&gt;=#REF!,1,0),0)</f>
        <v>#REF!</v>
      </c>
      <c r="R47" t="e">
        <f>IF(#REF!&lt;#REF!,IF(#REF!&gt;=#REF!,1,0),0)</f>
        <v>#REF!</v>
      </c>
    </row>
    <row r="48" spans="1:20" x14ac:dyDescent="0.25">
      <c r="A48" s="151"/>
      <c r="B48" s="147">
        <v>14</v>
      </c>
      <c r="C48" s="98"/>
      <c r="D48" s="99"/>
      <c r="E48" s="129"/>
      <c r="F48" s="101"/>
      <c r="G48" s="139"/>
      <c r="H48" s="140"/>
      <c r="I48" s="136"/>
      <c r="J48">
        <f t="shared" si="3"/>
        <v>0</v>
      </c>
      <c r="K48">
        <f t="shared" si="4"/>
        <v>0</v>
      </c>
      <c r="L48">
        <f t="shared" si="5"/>
        <v>0</v>
      </c>
      <c r="P48" t="e">
        <f>IF(#REF!&gt;#REF!,IF(#REF! &lt;=#REF!,1,0),0)</f>
        <v>#REF!</v>
      </c>
      <c r="Q48" t="e">
        <f>IF(#REF!&lt;=#REF!,IF(#REF!&gt;=#REF!,1,0),0)</f>
        <v>#REF!</v>
      </c>
      <c r="R48" t="e">
        <f>IF(#REF!&lt;#REF!,IF(#REF!&gt;=#REF!,1,0),0)</f>
        <v>#REF!</v>
      </c>
    </row>
    <row r="49" spans="1:18" x14ac:dyDescent="0.25">
      <c r="A49" s="151"/>
      <c r="B49" s="147">
        <v>15</v>
      </c>
      <c r="C49" s="98"/>
      <c r="D49" s="99"/>
      <c r="E49" s="129"/>
      <c r="F49" s="101"/>
      <c r="G49" s="139"/>
      <c r="H49" s="140"/>
      <c r="I49" s="136"/>
      <c r="J49">
        <f t="shared" si="3"/>
        <v>0</v>
      </c>
      <c r="K49">
        <f t="shared" si="4"/>
        <v>0</v>
      </c>
      <c r="L49">
        <f t="shared" si="5"/>
        <v>0</v>
      </c>
      <c r="P49" t="e">
        <f>IF(#REF!&gt;#REF!,IF(#REF! &lt;=#REF!,1,0),0)</f>
        <v>#REF!</v>
      </c>
      <c r="Q49" t="e">
        <f>IF(#REF!&lt;=#REF!,IF(#REF!&gt;=#REF!,1,0),0)</f>
        <v>#REF!</v>
      </c>
      <c r="R49" t="e">
        <f>IF(#REF!&lt;#REF!,IF(#REF!&gt;=#REF!,1,0),0)</f>
        <v>#REF!</v>
      </c>
    </row>
    <row r="50" spans="1:18" x14ac:dyDescent="0.25">
      <c r="A50" s="151"/>
      <c r="B50" s="147">
        <v>16</v>
      </c>
      <c r="C50" s="98"/>
      <c r="D50" s="99"/>
      <c r="E50" s="129"/>
      <c r="F50" s="101"/>
      <c r="G50" s="139"/>
      <c r="H50" s="140"/>
      <c r="I50" s="136"/>
      <c r="J50">
        <f t="shared" si="3"/>
        <v>0</v>
      </c>
      <c r="K50">
        <f t="shared" si="4"/>
        <v>0</v>
      </c>
      <c r="L50">
        <f t="shared" si="5"/>
        <v>0</v>
      </c>
      <c r="P50" t="e">
        <f>IF(#REF!&gt;#REF!,IF(#REF! &lt;=#REF!,1,0),0)</f>
        <v>#REF!</v>
      </c>
      <c r="Q50" t="e">
        <f>IF(#REF!&lt;=#REF!,IF(#REF!&gt;=#REF!,1,0),0)</f>
        <v>#REF!</v>
      </c>
      <c r="R50" t="e">
        <f>IF(#REF!&lt;#REF!,IF(#REF!&gt;=#REF!,1,0),0)</f>
        <v>#REF!</v>
      </c>
    </row>
    <row r="51" spans="1:18" x14ac:dyDescent="0.25">
      <c r="A51" s="151"/>
      <c r="B51" s="147">
        <v>17</v>
      </c>
      <c r="C51" s="98"/>
      <c r="D51" s="99"/>
      <c r="E51" s="129"/>
      <c r="F51" s="101"/>
      <c r="G51" s="139"/>
      <c r="H51" s="140"/>
      <c r="I51" s="136"/>
      <c r="J51">
        <f t="shared" si="3"/>
        <v>0</v>
      </c>
      <c r="K51">
        <f t="shared" si="4"/>
        <v>0</v>
      </c>
      <c r="L51">
        <f t="shared" si="5"/>
        <v>0</v>
      </c>
      <c r="P51" t="e">
        <f>IF(#REF!&gt;#REF!,IF(#REF! &lt;=#REF!,1,0),0)</f>
        <v>#REF!</v>
      </c>
      <c r="Q51" t="e">
        <f>IF(#REF!&lt;=#REF!,IF(#REF!&gt;=#REF!,1,0),0)</f>
        <v>#REF!</v>
      </c>
      <c r="R51" t="e">
        <f>IF(#REF!&lt;#REF!,IF(#REF!&gt;=#REF!,1,0),0)</f>
        <v>#REF!</v>
      </c>
    </row>
    <row r="52" spans="1:18" ht="20.25" customHeight="1" x14ac:dyDescent="0.25">
      <c r="A52" s="151"/>
      <c r="B52" s="147">
        <v>18</v>
      </c>
      <c r="C52" s="98"/>
      <c r="D52" s="128"/>
      <c r="E52" s="129"/>
      <c r="F52" s="101"/>
      <c r="G52" s="139"/>
      <c r="H52" s="140"/>
      <c r="I52" s="136"/>
      <c r="J52">
        <f t="shared" si="3"/>
        <v>0</v>
      </c>
      <c r="K52">
        <f t="shared" si="4"/>
        <v>0</v>
      </c>
      <c r="L52">
        <f t="shared" si="5"/>
        <v>0</v>
      </c>
      <c r="P52" t="e">
        <f>IF(#REF!&gt;#REF!,IF(#REF! &lt;=#REF!,1,0),0)</f>
        <v>#REF!</v>
      </c>
      <c r="Q52" t="e">
        <f>IF(#REF!&lt;=#REF!,IF(#REF!&gt;=#REF!,1,0),0)</f>
        <v>#REF!</v>
      </c>
      <c r="R52" t="e">
        <f>IF(#REF!&lt;#REF!,IF(#REF!&gt;=#REF!,1,0),0)</f>
        <v>#REF!</v>
      </c>
    </row>
    <row r="53" spans="1:18" x14ac:dyDescent="0.25">
      <c r="A53" s="151"/>
      <c r="B53" s="147">
        <v>19</v>
      </c>
      <c r="C53" s="98"/>
      <c r="D53" s="99"/>
      <c r="E53" s="129"/>
      <c r="F53" s="101"/>
      <c r="G53" s="139"/>
      <c r="H53" s="140"/>
      <c r="I53" s="136"/>
      <c r="J53">
        <f t="shared" si="3"/>
        <v>0</v>
      </c>
      <c r="K53">
        <f t="shared" si="4"/>
        <v>0</v>
      </c>
      <c r="L53">
        <f t="shared" si="5"/>
        <v>0</v>
      </c>
      <c r="P53" t="e">
        <f>IF(#REF!&gt;#REF!,IF(#REF! &lt;=#REF!,1,0),0)</f>
        <v>#REF!</v>
      </c>
      <c r="Q53" t="e">
        <f>IF(#REF!&lt;=#REF!,IF(#REF!&gt;=#REF!,1,0),0)</f>
        <v>#REF!</v>
      </c>
      <c r="R53" t="e">
        <f>IF(#REF!&lt;#REF!,IF(#REF!&gt;=#REF!,1,0),0)</f>
        <v>#REF!</v>
      </c>
    </row>
    <row r="54" spans="1:18" x14ac:dyDescent="0.25">
      <c r="A54" s="151"/>
      <c r="B54" s="147">
        <v>20</v>
      </c>
      <c r="C54" s="98"/>
      <c r="D54" s="99"/>
      <c r="E54" s="129"/>
      <c r="F54" s="101"/>
      <c r="G54" s="139"/>
      <c r="H54" s="140"/>
      <c r="I54" s="136"/>
      <c r="J54">
        <f t="shared" si="3"/>
        <v>0</v>
      </c>
      <c r="K54">
        <f t="shared" si="4"/>
        <v>0</v>
      </c>
      <c r="L54">
        <f t="shared" si="5"/>
        <v>0</v>
      </c>
      <c r="P54" t="e">
        <f>IF(#REF!&gt;#REF!,IF(#REF! &lt;=#REF!,1,0),0)</f>
        <v>#REF!</v>
      </c>
      <c r="Q54" t="e">
        <f>IF(#REF!&lt;=#REF!,IF(#REF!&gt;=#REF!,1,0),0)</f>
        <v>#REF!</v>
      </c>
      <c r="R54" t="e">
        <f>IF(#REF!&lt;#REF!,IF(#REF!&gt;=#REF!,1,0),0)</f>
        <v>#REF!</v>
      </c>
    </row>
    <row r="55" spans="1:18" x14ac:dyDescent="0.25">
      <c r="A55" s="151"/>
      <c r="B55" s="147">
        <v>21</v>
      </c>
      <c r="C55" s="98"/>
      <c r="D55" s="99"/>
      <c r="E55" s="129"/>
      <c r="F55" s="101"/>
      <c r="G55" s="139"/>
      <c r="H55" s="140"/>
      <c r="I55" s="136"/>
      <c r="J55">
        <f t="shared" si="3"/>
        <v>0</v>
      </c>
      <c r="K55">
        <f t="shared" si="4"/>
        <v>0</v>
      </c>
      <c r="L55">
        <f t="shared" si="5"/>
        <v>0</v>
      </c>
      <c r="P55" t="e">
        <f>IF(#REF!&gt;#REF!,IF(#REF! &lt;=#REF!,1,0),0)</f>
        <v>#REF!</v>
      </c>
      <c r="Q55" t="e">
        <f>IF(#REF!&lt;=#REF!,IF(#REF!&gt;=#REF!,1,0),0)</f>
        <v>#REF!</v>
      </c>
      <c r="R55" t="e">
        <f>IF(#REF!&lt;#REF!,IF(#REF!&gt;=#REF!,1,0),0)</f>
        <v>#REF!</v>
      </c>
    </row>
    <row r="56" spans="1:18" x14ac:dyDescent="0.25">
      <c r="A56" s="151"/>
      <c r="B56" s="147">
        <v>22</v>
      </c>
      <c r="C56" s="98"/>
      <c r="D56" s="99"/>
      <c r="E56" s="129"/>
      <c r="F56" s="101"/>
      <c r="G56" s="139"/>
      <c r="H56" s="140"/>
      <c r="I56" s="136"/>
      <c r="J56">
        <f t="shared" si="3"/>
        <v>0</v>
      </c>
      <c r="K56">
        <f t="shared" si="4"/>
        <v>0</v>
      </c>
      <c r="L56">
        <f t="shared" si="5"/>
        <v>0</v>
      </c>
      <c r="P56" t="e">
        <f>IF(#REF!&gt;#REF!,IF(#REF! &lt;=#REF!,1,0),0)</f>
        <v>#REF!</v>
      </c>
      <c r="Q56" t="e">
        <f>IF(#REF!&lt;=#REF!,IF(#REF!&gt;=#REF!,1,0),0)</f>
        <v>#REF!</v>
      </c>
      <c r="R56" t="e">
        <f>IF(#REF!&lt;#REF!,IF(#REF!&gt;=#REF!,1,0),0)</f>
        <v>#REF!</v>
      </c>
    </row>
    <row r="57" spans="1:18" x14ac:dyDescent="0.25">
      <c r="A57" s="151"/>
      <c r="B57" s="147">
        <v>23</v>
      </c>
      <c r="C57" s="98"/>
      <c r="D57" s="99"/>
      <c r="E57" s="129"/>
      <c r="F57" s="101"/>
      <c r="G57" s="139"/>
      <c r="H57" s="140"/>
      <c r="I57" s="136"/>
      <c r="J57">
        <f t="shared" si="3"/>
        <v>0</v>
      </c>
      <c r="K57">
        <f t="shared" si="4"/>
        <v>0</v>
      </c>
      <c r="L57">
        <f t="shared" si="5"/>
        <v>0</v>
      </c>
      <c r="P57" t="e">
        <f>IF(#REF!&gt;#REF!,IF(#REF! &lt;=#REF!,1,0),0)</f>
        <v>#REF!</v>
      </c>
      <c r="Q57" t="e">
        <f>IF(#REF!&lt;=#REF!,IF(#REF!&gt;=#REF!,1,0),0)</f>
        <v>#REF!</v>
      </c>
      <c r="R57" t="e">
        <f>IF(#REF!&lt;#REF!,IF(#REF!&gt;=#REF!,1,0),0)</f>
        <v>#REF!</v>
      </c>
    </row>
    <row r="58" spans="1:18" x14ac:dyDescent="0.25">
      <c r="A58" s="151"/>
      <c r="B58" s="147">
        <v>24</v>
      </c>
      <c r="C58" s="98"/>
      <c r="D58" s="99"/>
      <c r="E58" s="129"/>
      <c r="F58" s="101"/>
      <c r="G58" s="139"/>
      <c r="H58" s="140"/>
      <c r="I58" s="136"/>
      <c r="J58">
        <f t="shared" si="3"/>
        <v>0</v>
      </c>
      <c r="K58">
        <f t="shared" si="4"/>
        <v>0</v>
      </c>
      <c r="L58">
        <f t="shared" si="5"/>
        <v>0</v>
      </c>
      <c r="P58" t="e">
        <f>IF(#REF!&gt;#REF!,IF(#REF! &lt;=#REF!,1,0),0)</f>
        <v>#REF!</v>
      </c>
      <c r="Q58" t="e">
        <f>IF(#REF!&lt;=#REF!,IF(#REF!&gt;=#REF!,1,0),0)</f>
        <v>#REF!</v>
      </c>
      <c r="R58" t="e">
        <f>IF(#REF!&lt;#REF!,IF(#REF!&gt;=#REF!,1,0),0)</f>
        <v>#REF!</v>
      </c>
    </row>
    <row r="59" spans="1:18" x14ac:dyDescent="0.25">
      <c r="A59" s="152"/>
      <c r="B59" s="147">
        <v>25</v>
      </c>
      <c r="C59" s="98"/>
      <c r="D59" s="99"/>
      <c r="E59" s="129"/>
      <c r="F59" s="101"/>
      <c r="G59" s="139"/>
      <c r="H59" s="140"/>
      <c r="I59" s="136"/>
      <c r="J59">
        <f t="shared" si="3"/>
        <v>0</v>
      </c>
      <c r="K59">
        <f t="shared" si="4"/>
        <v>0</v>
      </c>
      <c r="L59">
        <f t="shared" si="5"/>
        <v>0</v>
      </c>
      <c r="P59" t="e">
        <f>IF(#REF!&gt;#REF!,IF(#REF! &lt;=#REF!,1,0),0)</f>
        <v>#REF!</v>
      </c>
      <c r="Q59" t="e">
        <f>IF(#REF!&lt;=#REF!,IF(#REF!&gt;=#REF!,1,0),0)</f>
        <v>#REF!</v>
      </c>
      <c r="R59" t="e">
        <f>IF(#REF!&lt;#REF!,IF(#REF!&gt;=#REF!,1,0),0)</f>
        <v>#REF!</v>
      </c>
    </row>
  </sheetData>
  <mergeCells count="20">
    <mergeCell ref="G37:H37"/>
    <mergeCell ref="G31:H31"/>
    <mergeCell ref="G32:H32"/>
    <mergeCell ref="A33:A34"/>
    <mergeCell ref="B33:B34"/>
    <mergeCell ref="C33:F33"/>
    <mergeCell ref="G33:H33"/>
    <mergeCell ref="G34:H36"/>
    <mergeCell ref="A4:A5"/>
    <mergeCell ref="B4:B5"/>
    <mergeCell ref="C4:F4"/>
    <mergeCell ref="G4:H4"/>
    <mergeCell ref="G5:H7"/>
    <mergeCell ref="A7:A30"/>
    <mergeCell ref="G8:H8"/>
    <mergeCell ref="C1:F1"/>
    <mergeCell ref="D2:E2"/>
    <mergeCell ref="G2:H2"/>
    <mergeCell ref="K2:N2"/>
    <mergeCell ref="G3:H3"/>
  </mergeCells>
  <conditionalFormatting sqref="G3:H3">
    <cfRule type="expression" dxfId="3" priority="2">
      <formula>$M10</formula>
    </cfRule>
  </conditionalFormatting>
  <conditionalFormatting sqref="G32:H32">
    <cfRule type="expression" dxfId="2" priority="3">
      <formula>$M39</formula>
    </cfRule>
  </conditionalFormatting>
  <dataValidations count="2">
    <dataValidation type="date" allowBlank="1" showInputMessage="1" showErrorMessage="1" errorTitle="Saisie non Valide" error="Respecter le format JJ/MM/AAAA_x000a_ex :  02/03/2006_x000a_La date  doit être comprise entre la date mini et la date maxi" prompt="format: jj/mm/aaaa_x000a_ex : 01/05/2006_x000a_(comprise entre date mini et date maxi)" sqref="E31" xr:uid="{00000000-0002-0000-0900-000000000000}">
      <formula1>D$4</formula1>
      <formula2>F$4</formula2>
    </dataValidation>
    <dataValidation type="date" allowBlank="1" showInputMessage="1" showErrorMessage="1" error="La date entrée est hors règlement" sqref="E6:E30 E35:E59" xr:uid="{00000000-0002-0000-0900-000001000000}">
      <formula1>$F$3</formula1>
      <formula2>$C$3</formula2>
    </dataValidation>
  </dataValidation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59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3.42578125" customWidth="1"/>
    <col min="2" max="2" width="5.42578125" customWidth="1"/>
    <col min="3" max="6" width="30.7109375" customWidth="1"/>
    <col min="7" max="7" width="19.42578125" customWidth="1"/>
    <col min="8" max="8" width="21.7109375" customWidth="1"/>
    <col min="9" max="9" width="4.140625" customWidth="1"/>
    <col min="10" max="10" width="3.28515625" customWidth="1"/>
    <col min="11" max="11" width="5.85546875" hidden="1" customWidth="1"/>
    <col min="12" max="12" width="10.85546875" hidden="1" customWidth="1"/>
    <col min="13" max="13" width="9.85546875" hidden="1" customWidth="1"/>
    <col min="14" max="14" width="8" hidden="1" customWidth="1"/>
    <col min="15" max="15" width="16.85546875" hidden="1" customWidth="1"/>
    <col min="16" max="21" width="10.85546875" hidden="1" customWidth="1"/>
    <col min="22" max="1015" width="10.85546875" customWidth="1"/>
  </cols>
  <sheetData>
    <row r="1" spans="1:21" ht="27.75" x14ac:dyDescent="0.4">
      <c r="A1" s="75"/>
      <c r="B1" s="75"/>
      <c r="C1" s="185" t="s">
        <v>212</v>
      </c>
      <c r="D1" s="185"/>
      <c r="E1" s="185"/>
      <c r="F1" s="185"/>
      <c r="G1" s="76"/>
      <c r="H1" s="76"/>
      <c r="I1" s="77"/>
      <c r="L1" t="s">
        <v>172</v>
      </c>
      <c r="N1" t="str">
        <f>CONCATENATE("La date doit être comprise entre le ",TEXT(O13,"jj mmm aaaa")," et le ",TEXT(O12,"jj mmm aaaa"))</f>
        <v>La date doit être comprise entre le 01 janv 2010 et le 31 déc 2009</v>
      </c>
      <c r="T1" t="e">
        <f>CONCATENATE("La date doit être comprise entre le ",TEXT(U13,"jj mmm aaaa")," et le ",TEXT(U12,"jj mmm aaaa"))</f>
        <v>#REF!</v>
      </c>
    </row>
    <row r="2" spans="1:21" ht="27.75" x14ac:dyDescent="0.4">
      <c r="A2" s="75"/>
      <c r="B2" s="75"/>
      <c r="C2" s="78" t="s">
        <v>174</v>
      </c>
      <c r="D2" s="186" t="s">
        <v>213</v>
      </c>
      <c r="E2" s="186"/>
      <c r="F2" s="78"/>
      <c r="G2" s="187" t="s">
        <v>214</v>
      </c>
      <c r="H2" s="187"/>
      <c r="I2" s="79"/>
      <c r="L2" s="198" t="s">
        <v>176</v>
      </c>
      <c r="M2" s="198"/>
      <c r="N2" s="198"/>
      <c r="O2" s="198"/>
      <c r="R2" t="s">
        <v>176</v>
      </c>
    </row>
    <row r="3" spans="1:21" ht="43.5" customHeight="1" x14ac:dyDescent="0.4">
      <c r="A3" s="80"/>
      <c r="B3" s="81"/>
      <c r="C3" s="82">
        <f>FEUIL1!J14</f>
        <v>41639</v>
      </c>
      <c r="D3" s="83">
        <f>FEUIL1!J15</f>
        <v>40178</v>
      </c>
      <c r="E3" s="83">
        <f>FEUIL1!I15</f>
        <v>38718</v>
      </c>
      <c r="F3" s="84"/>
      <c r="G3" s="188"/>
      <c r="H3" s="188"/>
      <c r="I3" s="85"/>
      <c r="M3" s="132">
        <f>FEUIL1!$I$14</f>
        <v>40179</v>
      </c>
      <c r="O3" t="s">
        <v>177</v>
      </c>
      <c r="S3" s="133">
        <f>FEUIL1!$Q$14</f>
        <v>39814</v>
      </c>
      <c r="U3" t="s">
        <v>177</v>
      </c>
    </row>
    <row r="4" spans="1:21" ht="15" customHeight="1" x14ac:dyDescent="0.25">
      <c r="A4" s="189" t="s">
        <v>163</v>
      </c>
      <c r="B4" s="190">
        <f>COUNTA(B6:B30)</f>
        <v>25</v>
      </c>
      <c r="C4" s="189" t="s">
        <v>152</v>
      </c>
      <c r="D4" s="189"/>
      <c r="E4" s="189"/>
      <c r="F4" s="189"/>
      <c r="G4" s="191" t="s">
        <v>165</v>
      </c>
      <c r="H4" s="191"/>
      <c r="I4" s="86"/>
      <c r="L4" t="s">
        <v>178</v>
      </c>
      <c r="R4" t="s">
        <v>178</v>
      </c>
    </row>
    <row r="5" spans="1:21" ht="15.75" customHeight="1" x14ac:dyDescent="0.25">
      <c r="A5" s="189"/>
      <c r="B5" s="190"/>
      <c r="C5" s="48" t="s">
        <v>164</v>
      </c>
      <c r="D5" s="48" t="s">
        <v>35</v>
      </c>
      <c r="E5" s="87" t="s">
        <v>154</v>
      </c>
      <c r="F5" s="48" t="s">
        <v>155</v>
      </c>
      <c r="G5" s="199"/>
      <c r="H5" s="199"/>
      <c r="I5" s="88"/>
      <c r="K5" s="134">
        <f>SUM(K6:K30)</f>
        <v>0</v>
      </c>
      <c r="L5" s="134">
        <f>SUM(L6:L30)</f>
        <v>0</v>
      </c>
      <c r="M5" s="134">
        <f>SUM(M6:M30)</f>
        <v>0</v>
      </c>
      <c r="N5" s="134">
        <f>COUNTA(C6:C30)</f>
        <v>0</v>
      </c>
      <c r="O5" s="134" t="s">
        <v>179</v>
      </c>
      <c r="P5" s="134"/>
      <c r="Q5" s="134" t="e">
        <f>SUM(Q6:Q30)</f>
        <v>#REF!</v>
      </c>
      <c r="R5" s="134" t="e">
        <f>SUM(R6:R30)</f>
        <v>#REF!</v>
      </c>
      <c r="S5" s="134">
        <f>SUM(S6:S30)</f>
        <v>0</v>
      </c>
      <c r="T5" s="134">
        <f>COUNTA(#REF!)</f>
        <v>1</v>
      </c>
      <c r="U5" s="134" t="s">
        <v>179</v>
      </c>
    </row>
    <row r="6" spans="1:21" ht="21.75" customHeight="1" x14ac:dyDescent="0.25">
      <c r="A6" s="150" t="s">
        <v>166</v>
      </c>
      <c r="B6" s="145">
        <v>1</v>
      </c>
      <c r="C6" s="91"/>
      <c r="D6" s="92"/>
      <c r="E6" s="93"/>
      <c r="F6" s="94"/>
      <c r="G6" s="199"/>
      <c r="H6" s="199"/>
      <c r="I6" s="95"/>
      <c r="K6">
        <f t="shared" ref="K6:K30" si="0">IF($E6&gt;$D$3,IF( $E6&lt;=$C$3,1,0),0)</f>
        <v>0</v>
      </c>
      <c r="L6">
        <f t="shared" ref="L6:L30" si="1">IF($E6&lt;=$D$3,IF($E6&gt;=$E$3,1,0),0)</f>
        <v>0</v>
      </c>
      <c r="M6">
        <v>0</v>
      </c>
      <c r="N6">
        <f>ROUNDUP(N5/3,0)</f>
        <v>0</v>
      </c>
      <c r="O6" t="s">
        <v>180</v>
      </c>
      <c r="Q6" t="e">
        <f>IF(#REF!&gt;#REF!,IF(#REF!&lt;=#REF!,1,0),0)</f>
        <v>#REF!</v>
      </c>
      <c r="R6" t="e">
        <f>IF(#REF!&lt;=#REF!,IF(#REF!&gt;=#REF!,1,0),0)</f>
        <v>#REF!</v>
      </c>
      <c r="S6">
        <v>0</v>
      </c>
      <c r="T6">
        <f>ROUNDUP(T5/3,0)</f>
        <v>1</v>
      </c>
      <c r="U6" t="s">
        <v>180</v>
      </c>
    </row>
    <row r="7" spans="1:21" ht="20.25" customHeight="1" x14ac:dyDescent="0.25">
      <c r="A7" s="202"/>
      <c r="B7" s="147">
        <v>2</v>
      </c>
      <c r="C7" s="91"/>
      <c r="D7" s="92"/>
      <c r="E7" s="100"/>
      <c r="F7" s="101"/>
      <c r="G7" s="199"/>
      <c r="H7" s="199"/>
      <c r="I7" s="102"/>
      <c r="K7">
        <f t="shared" si="0"/>
        <v>0</v>
      </c>
      <c r="L7">
        <f t="shared" si="1"/>
        <v>0</v>
      </c>
      <c r="M7">
        <v>0</v>
      </c>
      <c r="N7">
        <f>K5+M5</f>
        <v>0</v>
      </c>
      <c r="O7" t="s">
        <v>181</v>
      </c>
      <c r="Q7" t="e">
        <f>IF(#REF!&gt;#REF!,IF(#REF!&lt;=#REF!,1,0),0)</f>
        <v>#REF!</v>
      </c>
      <c r="R7" t="e">
        <f>IF(#REF!&lt;=#REF!,IF(#REF!&gt;=#REF!,1,0),0)</f>
        <v>#REF!</v>
      </c>
      <c r="S7">
        <v>0</v>
      </c>
      <c r="T7" t="e">
        <f>Q5+S5</f>
        <v>#REF!</v>
      </c>
      <c r="U7" t="s">
        <v>181</v>
      </c>
    </row>
    <row r="8" spans="1:21" x14ac:dyDescent="0.25">
      <c r="A8" s="202"/>
      <c r="B8" s="147">
        <v>3</v>
      </c>
      <c r="C8" s="91"/>
      <c r="D8" s="92"/>
      <c r="E8" s="100"/>
      <c r="F8" s="101"/>
      <c r="G8" s="191" t="s">
        <v>168</v>
      </c>
      <c r="H8" s="191"/>
      <c r="I8" s="136"/>
      <c r="K8">
        <f t="shared" si="0"/>
        <v>0</v>
      </c>
      <c r="L8">
        <f t="shared" si="1"/>
        <v>0</v>
      </c>
      <c r="M8">
        <v>0</v>
      </c>
      <c r="N8" t="b">
        <f>IF(N7&gt;N6,TRUE(),FALSE())</f>
        <v>0</v>
      </c>
      <c r="O8" t="s">
        <v>182</v>
      </c>
      <c r="Q8" t="e">
        <f>IF(#REF!&gt;#REF!,IF(#REF!&lt;=#REF!,1,0),0)</f>
        <v>#REF!</v>
      </c>
      <c r="R8" t="e">
        <f>IF(#REF!&lt;=#REF!,IF(#REF!&gt;=#REF!,1,0),0)</f>
        <v>#REF!</v>
      </c>
      <c r="S8">
        <v>0</v>
      </c>
      <c r="T8" t="e">
        <f>IF(T7&gt;T6,TRUE(),FALSE())</f>
        <v>#REF!</v>
      </c>
      <c r="U8" t="s">
        <v>182</v>
      </c>
    </row>
    <row r="9" spans="1:21" x14ac:dyDescent="0.25">
      <c r="A9" s="202"/>
      <c r="B9" s="147">
        <v>4</v>
      </c>
      <c r="C9" s="91"/>
      <c r="D9" s="92"/>
      <c r="E9" s="100"/>
      <c r="F9" s="101"/>
      <c r="G9" s="46" t="s">
        <v>169</v>
      </c>
      <c r="H9" s="110" t="s">
        <v>170</v>
      </c>
      <c r="I9" s="136"/>
      <c r="K9">
        <f t="shared" si="0"/>
        <v>0</v>
      </c>
      <c r="L9">
        <f t="shared" si="1"/>
        <v>0</v>
      </c>
      <c r="M9">
        <v>0</v>
      </c>
      <c r="N9" t="b">
        <f>AND(K5&gt;0,M5&gt;0)</f>
        <v>0</v>
      </c>
      <c r="O9" t="s">
        <v>183</v>
      </c>
      <c r="Q9" t="e">
        <f>IF(#REF!&gt;#REF!,IF(#REF!&lt;=#REF!,1,0),0)</f>
        <v>#REF!</v>
      </c>
      <c r="R9" t="e">
        <f>IF(#REF!&lt;=#REF!,IF(#REF!&gt;=#REF!,1,0),0)</f>
        <v>#REF!</v>
      </c>
      <c r="S9">
        <v>0</v>
      </c>
      <c r="T9" t="e">
        <f>AND(Q5&gt;0,S5&gt;0)</f>
        <v>#REF!</v>
      </c>
      <c r="U9" t="s">
        <v>183</v>
      </c>
    </row>
    <row r="10" spans="1:21" x14ac:dyDescent="0.25">
      <c r="A10" s="202"/>
      <c r="B10" s="147">
        <v>5</v>
      </c>
      <c r="C10" s="91"/>
      <c r="D10" s="92"/>
      <c r="E10" s="100"/>
      <c r="F10" s="101"/>
      <c r="G10" s="111"/>
      <c r="H10" s="112"/>
      <c r="I10" s="136"/>
      <c r="K10">
        <f t="shared" si="0"/>
        <v>0</v>
      </c>
      <c r="L10">
        <f t="shared" si="1"/>
        <v>0</v>
      </c>
      <c r="M10">
        <v>0</v>
      </c>
      <c r="N10" t="b">
        <f>OR(N8,N9)</f>
        <v>0</v>
      </c>
      <c r="O10" t="s">
        <v>199</v>
      </c>
      <c r="Q10" t="e">
        <f>IF(#REF!&gt;#REF!,IF(#REF!&lt;=#REF!,1,0),0)</f>
        <v>#REF!</v>
      </c>
      <c r="R10" t="e">
        <f>IF(#REF!&lt;=#REF!,IF(#REF!&gt;=#REF!,1,0),0)</f>
        <v>#REF!</v>
      </c>
      <c r="S10">
        <v>0</v>
      </c>
      <c r="T10" t="e">
        <f>OR(T8,T9)</f>
        <v>#REF!</v>
      </c>
      <c r="U10" t="s">
        <v>199</v>
      </c>
    </row>
    <row r="11" spans="1:21" x14ac:dyDescent="0.25">
      <c r="A11" s="202"/>
      <c r="B11" s="147">
        <v>6</v>
      </c>
      <c r="C11" s="91"/>
      <c r="D11" s="92"/>
      <c r="E11" s="100"/>
      <c r="F11" s="101"/>
      <c r="G11" s="137"/>
      <c r="H11" s="138"/>
      <c r="I11" s="136"/>
      <c r="K11">
        <f t="shared" si="0"/>
        <v>0</v>
      </c>
      <c r="L11">
        <f t="shared" si="1"/>
        <v>0</v>
      </c>
      <c r="M11">
        <v>0</v>
      </c>
      <c r="Q11" t="e">
        <f>IF(#REF!&gt;#REF!,IF(#REF!&lt;=#REF!,1,0),0)</f>
        <v>#REF!</v>
      </c>
      <c r="R11" t="e">
        <f>IF(#REF!&lt;=#REF!,IF(#REF!&gt;=#REF!,1,0),0)</f>
        <v>#REF!</v>
      </c>
      <c r="S11">
        <v>0</v>
      </c>
    </row>
    <row r="12" spans="1:21" x14ac:dyDescent="0.25">
      <c r="A12" s="202"/>
      <c r="B12" s="147">
        <v>7</v>
      </c>
      <c r="C12" s="91"/>
      <c r="D12" s="92"/>
      <c r="E12" s="100"/>
      <c r="F12" s="101"/>
      <c r="G12" s="139"/>
      <c r="H12" s="140"/>
      <c r="I12" s="136"/>
      <c r="K12">
        <f t="shared" si="0"/>
        <v>0</v>
      </c>
      <c r="L12">
        <f t="shared" si="1"/>
        <v>0</v>
      </c>
      <c r="M12">
        <v>0</v>
      </c>
      <c r="O12" s="133">
        <f>D3</f>
        <v>40178</v>
      </c>
      <c r="Q12" t="e">
        <f>IF(#REF!&gt;#REF!,IF(#REF!&lt;=#REF!,1,0),0)</f>
        <v>#REF!</v>
      </c>
      <c r="R12" t="e">
        <f>IF(#REF!&lt;=#REF!,IF(#REF!&gt;=#REF!,1,0),0)</f>
        <v>#REF!</v>
      </c>
      <c r="S12">
        <v>0</v>
      </c>
      <c r="U12" s="133" t="e">
        <f>#REF!</f>
        <v>#REF!</v>
      </c>
    </row>
    <row r="13" spans="1:21" x14ac:dyDescent="0.25">
      <c r="A13" s="202"/>
      <c r="B13" s="147">
        <v>8</v>
      </c>
      <c r="C13" s="91"/>
      <c r="D13" s="92"/>
      <c r="E13" s="100"/>
      <c r="F13" s="101"/>
      <c r="G13" s="139"/>
      <c r="H13" s="140"/>
      <c r="I13" s="136"/>
      <c r="K13">
        <f t="shared" si="0"/>
        <v>0</v>
      </c>
      <c r="L13">
        <f t="shared" si="1"/>
        <v>0</v>
      </c>
      <c r="M13">
        <v>0</v>
      </c>
      <c r="O13" s="133">
        <f>M3</f>
        <v>40179</v>
      </c>
      <c r="Q13" t="e">
        <f>IF(#REF!&gt;#REF!,IF(#REF!&lt;=#REF!,1,0),0)</f>
        <v>#REF!</v>
      </c>
      <c r="R13" t="e">
        <f>IF(#REF!&lt;=#REF!,IF(#REF!&gt;=#REF!,1,0),0)</f>
        <v>#REF!</v>
      </c>
      <c r="S13">
        <v>0</v>
      </c>
      <c r="U13" s="133" t="e">
        <f>#REF!</f>
        <v>#REF!</v>
      </c>
    </row>
    <row r="14" spans="1:21" ht="20.25" customHeight="1" x14ac:dyDescent="0.25">
      <c r="A14" s="202"/>
      <c r="B14" s="147">
        <v>9</v>
      </c>
      <c r="C14" s="91"/>
      <c r="D14" s="92"/>
      <c r="E14" s="100"/>
      <c r="F14" s="101"/>
      <c r="G14" s="139"/>
      <c r="H14" s="140"/>
      <c r="I14" s="136"/>
      <c r="K14">
        <f t="shared" si="0"/>
        <v>0</v>
      </c>
      <c r="L14">
        <f t="shared" si="1"/>
        <v>0</v>
      </c>
      <c r="M14">
        <v>0</v>
      </c>
      <c r="Q14" t="e">
        <f>IF(#REF!&gt;#REF!,IF(#REF!&lt;=#REF!,1,0),0)</f>
        <v>#REF!</v>
      </c>
      <c r="R14" t="e">
        <f>IF(#REF!&lt;=#REF!,IF(#REF!&gt;=#REF!,1,0),0)</f>
        <v>#REF!</v>
      </c>
      <c r="S14">
        <v>0</v>
      </c>
    </row>
    <row r="15" spans="1:21" x14ac:dyDescent="0.25">
      <c r="A15" s="202"/>
      <c r="B15" s="147">
        <v>10</v>
      </c>
      <c r="C15" s="91"/>
      <c r="D15" s="92"/>
      <c r="E15" s="100"/>
      <c r="F15" s="101"/>
      <c r="G15" s="139"/>
      <c r="H15" s="140"/>
      <c r="I15" s="136"/>
      <c r="K15">
        <f t="shared" si="0"/>
        <v>0</v>
      </c>
      <c r="L15">
        <f t="shared" si="1"/>
        <v>0</v>
      </c>
      <c r="M15">
        <v>0</v>
      </c>
      <c r="Q15" t="e">
        <f>IF(#REF!&gt;#REF!,IF(#REF!&lt;=#REF!,1,0),0)</f>
        <v>#REF!</v>
      </c>
      <c r="R15" t="e">
        <f>IF(#REF!&lt;=#REF!,IF(#REF!&gt;=#REF!,1,0),0)</f>
        <v>#REF!</v>
      </c>
      <c r="S15">
        <v>0</v>
      </c>
    </row>
    <row r="16" spans="1:21" x14ac:dyDescent="0.25">
      <c r="A16" s="202"/>
      <c r="B16" s="147">
        <v>11</v>
      </c>
      <c r="C16" s="98"/>
      <c r="D16" s="99"/>
      <c r="E16" s="100"/>
      <c r="F16" s="101"/>
      <c r="G16" s="139"/>
      <c r="H16" s="140"/>
      <c r="I16" s="136"/>
      <c r="K16">
        <f t="shared" si="0"/>
        <v>0</v>
      </c>
      <c r="L16">
        <f t="shared" si="1"/>
        <v>0</v>
      </c>
      <c r="M16">
        <v>0</v>
      </c>
      <c r="Q16" t="e">
        <f>IF(#REF!&gt;#REF!,IF(#REF!&lt;=#REF!,1,0),0)</f>
        <v>#REF!</v>
      </c>
      <c r="R16" t="e">
        <f>IF(#REF!&lt;=#REF!,IF(#REF!&gt;=#REF!,1,0),0)</f>
        <v>#REF!</v>
      </c>
      <c r="S16">
        <v>0</v>
      </c>
    </row>
    <row r="17" spans="1:19" x14ac:dyDescent="0.25">
      <c r="A17" s="202"/>
      <c r="B17" s="147">
        <v>12</v>
      </c>
      <c r="C17" s="98"/>
      <c r="D17" s="99"/>
      <c r="E17" s="100"/>
      <c r="F17" s="101"/>
      <c r="G17" s="139"/>
      <c r="H17" s="140"/>
      <c r="I17" s="136"/>
      <c r="K17">
        <f t="shared" si="0"/>
        <v>0</v>
      </c>
      <c r="L17">
        <f t="shared" si="1"/>
        <v>0</v>
      </c>
      <c r="M17">
        <v>0</v>
      </c>
      <c r="Q17" t="e">
        <f>IF(#REF!&gt;#REF!,IF(#REF!&lt;=#REF!,1,0),0)</f>
        <v>#REF!</v>
      </c>
      <c r="R17" t="e">
        <f>IF(#REF!&lt;=#REF!,IF(#REF!&gt;=#REF!,1,0),0)</f>
        <v>#REF!</v>
      </c>
      <c r="S17">
        <v>0</v>
      </c>
    </row>
    <row r="18" spans="1:19" x14ac:dyDescent="0.25">
      <c r="A18" s="202"/>
      <c r="B18" s="147">
        <v>13</v>
      </c>
      <c r="C18" s="98"/>
      <c r="D18" s="99"/>
      <c r="E18" s="100"/>
      <c r="F18" s="101"/>
      <c r="G18" s="139"/>
      <c r="H18" s="140"/>
      <c r="I18" s="136"/>
      <c r="K18">
        <f t="shared" si="0"/>
        <v>0</v>
      </c>
      <c r="L18">
        <f t="shared" si="1"/>
        <v>0</v>
      </c>
      <c r="M18">
        <v>0</v>
      </c>
      <c r="Q18" t="e">
        <f>IF(#REF!&gt;#REF!,IF(#REF!&lt;=#REF!,1,0),0)</f>
        <v>#REF!</v>
      </c>
      <c r="R18" t="e">
        <f>IF(#REF!&lt;=#REF!,IF(#REF!&gt;=#REF!,1,0),0)</f>
        <v>#REF!</v>
      </c>
      <c r="S18">
        <v>0</v>
      </c>
    </row>
    <row r="19" spans="1:19" x14ac:dyDescent="0.25">
      <c r="A19" s="202"/>
      <c r="B19" s="147">
        <v>14</v>
      </c>
      <c r="C19" s="98"/>
      <c r="D19" s="99"/>
      <c r="E19" s="100"/>
      <c r="F19" s="101"/>
      <c r="G19" s="139"/>
      <c r="H19" s="140"/>
      <c r="I19" s="136"/>
      <c r="K19">
        <f t="shared" si="0"/>
        <v>0</v>
      </c>
      <c r="L19">
        <f t="shared" si="1"/>
        <v>0</v>
      </c>
      <c r="M19">
        <v>0</v>
      </c>
      <c r="Q19" t="e">
        <f>IF(#REF!&gt;#REF!,IF(#REF!&lt;=#REF!,1,0),0)</f>
        <v>#REF!</v>
      </c>
      <c r="R19" t="e">
        <f>IF(#REF!&lt;=#REF!,IF(#REF!&gt;=#REF!,1,0),0)</f>
        <v>#REF!</v>
      </c>
      <c r="S19">
        <v>0</v>
      </c>
    </row>
    <row r="20" spans="1:19" x14ac:dyDescent="0.25">
      <c r="A20" s="202"/>
      <c r="B20" s="147">
        <v>15</v>
      </c>
      <c r="C20" s="98"/>
      <c r="D20" s="99"/>
      <c r="E20" s="100"/>
      <c r="F20" s="101"/>
      <c r="G20" s="139"/>
      <c r="H20" s="140"/>
      <c r="I20" s="136"/>
      <c r="K20">
        <f t="shared" si="0"/>
        <v>0</v>
      </c>
      <c r="L20">
        <f t="shared" si="1"/>
        <v>0</v>
      </c>
      <c r="M20">
        <v>0</v>
      </c>
      <c r="Q20" t="e">
        <f>IF(#REF!&gt;#REF!,IF(#REF!&lt;=#REF!,1,0),0)</f>
        <v>#REF!</v>
      </c>
      <c r="R20" t="e">
        <f>IF(#REF!&lt;=#REF!,IF(#REF!&gt;=#REF!,1,0),0)</f>
        <v>#REF!</v>
      </c>
      <c r="S20">
        <v>0</v>
      </c>
    </row>
    <row r="21" spans="1:19" x14ac:dyDescent="0.25">
      <c r="A21" s="202"/>
      <c r="B21" s="147">
        <v>16</v>
      </c>
      <c r="C21" s="98"/>
      <c r="D21" s="99"/>
      <c r="E21" s="100"/>
      <c r="F21" s="101"/>
      <c r="G21" s="139"/>
      <c r="H21" s="140"/>
      <c r="I21" s="136"/>
      <c r="K21">
        <f t="shared" si="0"/>
        <v>0</v>
      </c>
      <c r="L21">
        <f t="shared" si="1"/>
        <v>0</v>
      </c>
      <c r="M21">
        <v>0</v>
      </c>
      <c r="Q21" t="e">
        <f>IF(#REF!&gt;#REF!,IF(#REF!&lt;=#REF!,1,0),0)</f>
        <v>#REF!</v>
      </c>
      <c r="R21" t="e">
        <f>IF(#REF!&lt;=#REF!,IF(#REF!&gt;=#REF!,1,0),0)</f>
        <v>#REF!</v>
      </c>
      <c r="S21">
        <v>0</v>
      </c>
    </row>
    <row r="22" spans="1:19" x14ac:dyDescent="0.25">
      <c r="A22" s="202"/>
      <c r="B22" s="147">
        <v>17</v>
      </c>
      <c r="C22" s="98"/>
      <c r="D22" s="99"/>
      <c r="E22" s="100"/>
      <c r="F22" s="101"/>
      <c r="G22" s="139"/>
      <c r="H22" s="140"/>
      <c r="I22" s="136"/>
      <c r="K22">
        <f t="shared" si="0"/>
        <v>0</v>
      </c>
      <c r="L22">
        <f t="shared" si="1"/>
        <v>0</v>
      </c>
      <c r="M22">
        <v>0</v>
      </c>
      <c r="Q22" t="e">
        <f>IF(#REF!&gt;#REF!,IF(#REF!&lt;=#REF!,1,0),0)</f>
        <v>#REF!</v>
      </c>
      <c r="R22" t="e">
        <f>IF(#REF!&lt;=#REF!,IF(#REF!&gt;=#REF!,1,0),0)</f>
        <v>#REF!</v>
      </c>
      <c r="S22">
        <v>0</v>
      </c>
    </row>
    <row r="23" spans="1:19" x14ac:dyDescent="0.25">
      <c r="A23" s="202"/>
      <c r="B23" s="147">
        <v>18</v>
      </c>
      <c r="C23" s="98"/>
      <c r="D23" s="99"/>
      <c r="E23" s="100"/>
      <c r="F23" s="101"/>
      <c r="G23" s="139"/>
      <c r="H23" s="140"/>
      <c r="I23" s="136"/>
      <c r="K23">
        <f t="shared" si="0"/>
        <v>0</v>
      </c>
      <c r="L23">
        <f t="shared" si="1"/>
        <v>0</v>
      </c>
      <c r="M23">
        <v>0</v>
      </c>
      <c r="Q23" t="e">
        <f>IF(#REF!&gt;#REF!,IF(#REF!&lt;=#REF!,1,0),0)</f>
        <v>#REF!</v>
      </c>
      <c r="R23" t="e">
        <f>IF(#REF!&lt;=#REF!,IF(#REF!&gt;=#REF!,1,0),0)</f>
        <v>#REF!</v>
      </c>
      <c r="S23">
        <v>0</v>
      </c>
    </row>
    <row r="24" spans="1:19" x14ac:dyDescent="0.25">
      <c r="A24" s="202"/>
      <c r="B24" s="147">
        <v>19</v>
      </c>
      <c r="C24" s="98"/>
      <c r="D24" s="99"/>
      <c r="E24" s="100"/>
      <c r="F24" s="101"/>
      <c r="G24" s="139"/>
      <c r="H24" s="140"/>
      <c r="I24" s="136"/>
      <c r="K24">
        <f t="shared" si="0"/>
        <v>0</v>
      </c>
      <c r="L24">
        <f t="shared" si="1"/>
        <v>0</v>
      </c>
      <c r="M24">
        <v>0</v>
      </c>
      <c r="Q24" t="e">
        <f>IF(#REF!&gt;#REF!,IF(#REF!&lt;=#REF!,1,0),0)</f>
        <v>#REF!</v>
      </c>
      <c r="R24" t="e">
        <f>IF(#REF!&lt;=#REF!,IF(#REF!&gt;=#REF!,1,0),0)</f>
        <v>#REF!</v>
      </c>
      <c r="S24">
        <v>0</v>
      </c>
    </row>
    <row r="25" spans="1:19" x14ac:dyDescent="0.25">
      <c r="A25" s="202"/>
      <c r="B25" s="147">
        <v>20</v>
      </c>
      <c r="C25" s="98"/>
      <c r="D25" s="99"/>
      <c r="E25" s="100"/>
      <c r="F25" s="101"/>
      <c r="G25" s="139"/>
      <c r="H25" s="140"/>
      <c r="I25" s="136"/>
      <c r="K25">
        <f t="shared" si="0"/>
        <v>0</v>
      </c>
      <c r="L25">
        <f t="shared" si="1"/>
        <v>0</v>
      </c>
      <c r="M25">
        <v>0</v>
      </c>
      <c r="Q25" t="e">
        <f>IF(#REF!&gt;#REF!,IF(#REF!&lt;=#REF!,1,0),0)</f>
        <v>#REF!</v>
      </c>
      <c r="R25" t="e">
        <f>IF(#REF!&lt;=#REF!,IF(#REF!&gt;=#REF!,1,0),0)</f>
        <v>#REF!</v>
      </c>
      <c r="S25">
        <v>0</v>
      </c>
    </row>
    <row r="26" spans="1:19" x14ac:dyDescent="0.25">
      <c r="A26" s="202"/>
      <c r="B26" s="147">
        <v>21</v>
      </c>
      <c r="C26" s="98"/>
      <c r="D26" s="99"/>
      <c r="E26" s="100"/>
      <c r="F26" s="101"/>
      <c r="G26" s="139"/>
      <c r="H26" s="140"/>
      <c r="I26" s="136"/>
      <c r="K26">
        <f t="shared" si="0"/>
        <v>0</v>
      </c>
      <c r="L26">
        <f t="shared" si="1"/>
        <v>0</v>
      </c>
      <c r="M26">
        <v>0</v>
      </c>
      <c r="Q26" t="e">
        <f>IF(#REF!&gt;#REF!,IF(#REF!&lt;=#REF!,1,0),0)</f>
        <v>#REF!</v>
      </c>
      <c r="R26" t="e">
        <f>IF(#REF!&lt;=#REF!,IF(#REF!&gt;=#REF!,1,0),0)</f>
        <v>#REF!</v>
      </c>
      <c r="S26">
        <v>0</v>
      </c>
    </row>
    <row r="27" spans="1:19" x14ac:dyDescent="0.25">
      <c r="A27" s="202"/>
      <c r="B27" s="147">
        <v>22</v>
      </c>
      <c r="C27" s="98"/>
      <c r="D27" s="99"/>
      <c r="E27" s="100"/>
      <c r="F27" s="101"/>
      <c r="G27" s="139"/>
      <c r="H27" s="140"/>
      <c r="I27" s="136"/>
      <c r="K27">
        <f t="shared" si="0"/>
        <v>0</v>
      </c>
      <c r="L27">
        <f t="shared" si="1"/>
        <v>0</v>
      </c>
      <c r="M27">
        <v>0</v>
      </c>
      <c r="Q27" t="e">
        <f>IF(#REF!&gt;#REF!,IF(#REF!&lt;=#REF!,1,0),0)</f>
        <v>#REF!</v>
      </c>
      <c r="R27" t="e">
        <f>IF(#REF!&lt;=#REF!,IF(#REF!&gt;=#REF!,1,0),0)</f>
        <v>#REF!</v>
      </c>
      <c r="S27">
        <v>0</v>
      </c>
    </row>
    <row r="28" spans="1:19" x14ac:dyDescent="0.25">
      <c r="A28" s="202"/>
      <c r="B28" s="147">
        <v>23</v>
      </c>
      <c r="C28" s="98"/>
      <c r="D28" s="99"/>
      <c r="E28" s="100"/>
      <c r="F28" s="101"/>
      <c r="G28" s="139"/>
      <c r="H28" s="140"/>
      <c r="I28" s="136"/>
      <c r="K28">
        <f t="shared" si="0"/>
        <v>0</v>
      </c>
      <c r="L28">
        <f t="shared" si="1"/>
        <v>0</v>
      </c>
      <c r="M28">
        <v>0</v>
      </c>
      <c r="Q28" t="e">
        <f>IF(#REF!&gt;#REF!,IF(#REF!&lt;=#REF!,1,0),0)</f>
        <v>#REF!</v>
      </c>
      <c r="R28" t="e">
        <f>IF(#REF!&lt;=#REF!,IF(#REF!&gt;=#REF!,1,0),0)</f>
        <v>#REF!</v>
      </c>
      <c r="S28">
        <v>0</v>
      </c>
    </row>
    <row r="29" spans="1:19" x14ac:dyDescent="0.25">
      <c r="A29" s="202"/>
      <c r="B29" s="147">
        <v>24</v>
      </c>
      <c r="C29" s="98"/>
      <c r="D29" s="99"/>
      <c r="E29" s="100"/>
      <c r="F29" s="101"/>
      <c r="G29" s="139"/>
      <c r="H29" s="140"/>
      <c r="I29" s="136"/>
      <c r="K29">
        <f t="shared" si="0"/>
        <v>0</v>
      </c>
      <c r="L29">
        <f t="shared" si="1"/>
        <v>0</v>
      </c>
      <c r="M29">
        <v>0</v>
      </c>
      <c r="Q29" t="e">
        <f>IF(#REF!&gt;#REF!,IF(#REF!&lt;=#REF!,1,0),0)</f>
        <v>#REF!</v>
      </c>
      <c r="R29" t="e">
        <f>IF(#REF!&lt;=#REF!,IF(#REF!&gt;=#REF!,1,0),0)</f>
        <v>#REF!</v>
      </c>
      <c r="S29">
        <v>0</v>
      </c>
    </row>
    <row r="30" spans="1:19" x14ac:dyDescent="0.25">
      <c r="A30" s="202"/>
      <c r="B30" s="149">
        <v>25</v>
      </c>
      <c r="C30" s="141"/>
      <c r="D30" s="142"/>
      <c r="E30" s="143"/>
      <c r="F30" s="144"/>
      <c r="G30" s="139"/>
      <c r="H30" s="140"/>
      <c r="I30" s="136"/>
      <c r="K30">
        <f t="shared" si="0"/>
        <v>0</v>
      </c>
      <c r="L30">
        <f t="shared" si="1"/>
        <v>0</v>
      </c>
      <c r="M30">
        <v>0</v>
      </c>
      <c r="Q30" t="e">
        <f>IF(#REF!&gt;#REF!,IF(#REF!&lt;=#REF!,1,0),0)</f>
        <v>#REF!</v>
      </c>
      <c r="R30" t="e">
        <f>IF(#REF!&lt;=#REF!,IF(#REF!&gt;=#REF!,1,0),0)</f>
        <v>#REF!</v>
      </c>
      <c r="S30">
        <v>0</v>
      </c>
    </row>
    <row r="31" spans="1:19" ht="25.5" customHeight="1" x14ac:dyDescent="0.25">
      <c r="A31" s="103"/>
      <c r="B31" s="104"/>
      <c r="C31" s="105"/>
      <c r="D31" s="105"/>
      <c r="E31" s="106"/>
      <c r="F31" s="104"/>
      <c r="G31" s="187" t="s">
        <v>215</v>
      </c>
      <c r="H31" s="187"/>
      <c r="I31" s="79"/>
    </row>
    <row r="32" spans="1:19" ht="29.25" customHeight="1" x14ac:dyDescent="0.25">
      <c r="A32" s="107"/>
      <c r="B32" s="108"/>
      <c r="C32" s="108"/>
      <c r="D32" s="108"/>
      <c r="E32" s="108"/>
      <c r="F32" s="109"/>
      <c r="G32" s="188">
        <f>IF(N38=TRUE(),"Règle des 1/3: Danseurs dans Groupe d'Age inférieur et supérieur",IF(N37=TRUE(),"Règle des 1/3 : trop de danseurs hors du Groupe d'age",N35))</f>
        <v>4</v>
      </c>
      <c r="H32" s="188"/>
      <c r="I32" s="85"/>
    </row>
    <row r="33" spans="1:21" ht="15" customHeight="1" x14ac:dyDescent="0.25">
      <c r="A33" s="189" t="s">
        <v>163</v>
      </c>
      <c r="B33" s="194">
        <f>COUNTA(C35:C59)</f>
        <v>11</v>
      </c>
      <c r="C33" s="201" t="s">
        <v>152</v>
      </c>
      <c r="D33" s="201"/>
      <c r="E33" s="201"/>
      <c r="F33" s="201"/>
      <c r="G33" s="191" t="s">
        <v>165</v>
      </c>
      <c r="H33" s="191"/>
      <c r="I33" s="119"/>
      <c r="L33" t="s">
        <v>178</v>
      </c>
      <c r="R33" t="s">
        <v>178</v>
      </c>
      <c r="U33" t="s">
        <v>177</v>
      </c>
    </row>
    <row r="34" spans="1:21" ht="30" customHeight="1" x14ac:dyDescent="0.25">
      <c r="A34" s="189"/>
      <c r="B34" s="194"/>
      <c r="C34" s="120" t="s">
        <v>164</v>
      </c>
      <c r="D34" s="120" t="s">
        <v>35</v>
      </c>
      <c r="E34" s="121" t="s">
        <v>154</v>
      </c>
      <c r="F34" s="120" t="s">
        <v>155</v>
      </c>
      <c r="G34" s="199" t="s">
        <v>216</v>
      </c>
      <c r="H34" s="199"/>
      <c r="I34" s="122"/>
      <c r="K34" s="134">
        <f>SUM(K35:K59)</f>
        <v>1</v>
      </c>
      <c r="L34" s="134">
        <f>SUM(L35:L59)</f>
        <v>7</v>
      </c>
      <c r="M34" s="134">
        <f>SUM(M35:M59)</f>
        <v>0</v>
      </c>
      <c r="N34" s="134">
        <f>COUNTA(C35:C59)</f>
        <v>11</v>
      </c>
      <c r="O34" s="134" t="s">
        <v>179</v>
      </c>
      <c r="P34" s="134"/>
      <c r="Q34" s="134" t="e">
        <f>SUM(Q35:Q59)</f>
        <v>#REF!</v>
      </c>
      <c r="R34" s="134" t="e">
        <f>SUM(R35:R59)</f>
        <v>#REF!</v>
      </c>
      <c r="S34" s="134">
        <f>SUM(S35:S59)</f>
        <v>0</v>
      </c>
      <c r="T34" s="134">
        <f>COUNTA(#REF!)</f>
        <v>1</v>
      </c>
      <c r="U34" s="134" t="s">
        <v>179</v>
      </c>
    </row>
    <row r="35" spans="1:21" ht="21.75" customHeight="1" x14ac:dyDescent="0.25">
      <c r="A35" s="89" t="s">
        <v>156</v>
      </c>
      <c r="B35" s="145">
        <v>1</v>
      </c>
      <c r="C35" s="123" t="s">
        <v>217</v>
      </c>
      <c r="D35" s="124" t="s">
        <v>218</v>
      </c>
      <c r="E35" s="125">
        <v>37622</v>
      </c>
      <c r="F35" s="126"/>
      <c r="G35" s="199"/>
      <c r="H35" s="199"/>
      <c r="I35" s="95"/>
      <c r="K35">
        <f t="shared" ref="K35:K59" si="2">IF($E35&gt;$D$3,IF( $E35&lt;=$C$3,1,0),0)</f>
        <v>0</v>
      </c>
      <c r="L35">
        <f t="shared" ref="L35:L59" si="3">IF($E35&lt;=$D$3,IF($E35&gt;=$E$3,1,0),0)</f>
        <v>0</v>
      </c>
      <c r="M35">
        <v>0</v>
      </c>
      <c r="N35">
        <f>ROUNDUP(N34/3,0)</f>
        <v>4</v>
      </c>
      <c r="O35" t="s">
        <v>180</v>
      </c>
      <c r="Q35" t="e">
        <f>IF(#REF!&gt;#REF!,IF(#REF!&lt;=#REF!,1,0),0)</f>
        <v>#REF!</v>
      </c>
      <c r="R35" t="e">
        <f>IF(#REF!&lt;=#REF!,IF(#REF!&gt;=#REF!,1,0),0)</f>
        <v>#REF!</v>
      </c>
      <c r="S35">
        <v>0</v>
      </c>
      <c r="T35">
        <f>ROUNDUP(T34/3,0)</f>
        <v>1</v>
      </c>
      <c r="U35" t="s">
        <v>180</v>
      </c>
    </row>
    <row r="36" spans="1:21" ht="20.25" customHeight="1" x14ac:dyDescent="0.25">
      <c r="A36" s="127"/>
      <c r="B36" s="147">
        <v>2</v>
      </c>
      <c r="C36" s="123" t="s">
        <v>219</v>
      </c>
      <c r="D36" s="124" t="s">
        <v>220</v>
      </c>
      <c r="E36" s="129">
        <v>39082</v>
      </c>
      <c r="F36" s="101"/>
      <c r="G36" s="199"/>
      <c r="H36" s="199"/>
      <c r="I36" s="102"/>
      <c r="K36">
        <f t="shared" si="2"/>
        <v>0</v>
      </c>
      <c r="L36">
        <f t="shared" si="3"/>
        <v>1</v>
      </c>
      <c r="M36">
        <v>0</v>
      </c>
      <c r="N36">
        <f>K34+M34</f>
        <v>1</v>
      </c>
      <c r="O36" t="s">
        <v>181</v>
      </c>
      <c r="Q36" t="e">
        <f>IF(#REF!&gt;#REF!,IF(#REF!&lt;=#REF!,1,0),0)</f>
        <v>#REF!</v>
      </c>
      <c r="R36" t="e">
        <f>IF(#REF!&lt;=#REF!,IF(#REF!&gt;=#REF!,1,0),0)</f>
        <v>#REF!</v>
      </c>
      <c r="S36">
        <v>0</v>
      </c>
      <c r="T36" t="e">
        <f>Q34+S34</f>
        <v>#REF!</v>
      </c>
      <c r="U36" t="s">
        <v>181</v>
      </c>
    </row>
    <row r="37" spans="1:21" x14ac:dyDescent="0.25">
      <c r="A37" s="151"/>
      <c r="B37" s="147">
        <v>3</v>
      </c>
      <c r="C37" s="123" t="s">
        <v>221</v>
      </c>
      <c r="D37" s="124" t="s">
        <v>222</v>
      </c>
      <c r="E37" s="129">
        <v>40542</v>
      </c>
      <c r="F37" s="101"/>
      <c r="G37" s="191" t="s">
        <v>168</v>
      </c>
      <c r="H37" s="191"/>
      <c r="I37" s="136"/>
      <c r="K37">
        <f t="shared" si="2"/>
        <v>1</v>
      </c>
      <c r="L37">
        <f t="shared" si="3"/>
        <v>0</v>
      </c>
      <c r="M37">
        <v>0</v>
      </c>
      <c r="N37" t="b">
        <f>IF(N36&gt;N35,TRUE(),FALSE())</f>
        <v>0</v>
      </c>
      <c r="O37" t="s">
        <v>182</v>
      </c>
      <c r="Q37" t="e">
        <f>IF(#REF!&gt;#REF!,IF(#REF!&lt;=#REF!,1,0),0)</f>
        <v>#REF!</v>
      </c>
      <c r="R37" t="e">
        <f>IF(#REF!&lt;=#REF!,IF(#REF!&gt;=#REF!,1,0),0)</f>
        <v>#REF!</v>
      </c>
      <c r="S37">
        <v>0</v>
      </c>
      <c r="T37" t="e">
        <f>IF(T36&gt;T35,TRUE(),FALSE())</f>
        <v>#REF!</v>
      </c>
      <c r="U37" t="s">
        <v>182</v>
      </c>
    </row>
    <row r="38" spans="1:21" x14ac:dyDescent="0.25">
      <c r="A38" s="151"/>
      <c r="B38" s="147">
        <v>4</v>
      </c>
      <c r="C38" s="123" t="s">
        <v>223</v>
      </c>
      <c r="D38" s="124" t="s">
        <v>224</v>
      </c>
      <c r="E38" s="129">
        <v>39414</v>
      </c>
      <c r="F38" s="101"/>
      <c r="G38" s="46" t="s">
        <v>169</v>
      </c>
      <c r="H38" s="110" t="s">
        <v>170</v>
      </c>
      <c r="I38" s="136"/>
      <c r="K38">
        <f t="shared" si="2"/>
        <v>0</v>
      </c>
      <c r="L38">
        <f t="shared" si="3"/>
        <v>1</v>
      </c>
      <c r="M38">
        <v>0</v>
      </c>
      <c r="N38" t="b">
        <f>AND(K34&gt;0,M34&gt;0)</f>
        <v>0</v>
      </c>
      <c r="O38" t="s">
        <v>183</v>
      </c>
      <c r="Q38" t="e">
        <f>IF(#REF!&gt;#REF!,IF(#REF!&lt;=#REF!,1,0),0)</f>
        <v>#REF!</v>
      </c>
      <c r="R38" t="e">
        <f>IF(#REF!&lt;=#REF!,IF(#REF!&gt;=#REF!,1,0),0)</f>
        <v>#REF!</v>
      </c>
      <c r="S38">
        <v>0</v>
      </c>
      <c r="T38" t="e">
        <f>AND(Q34&gt;0,S34&gt;0)</f>
        <v>#REF!</v>
      </c>
      <c r="U38" t="s">
        <v>183</v>
      </c>
    </row>
    <row r="39" spans="1:21" x14ac:dyDescent="0.25">
      <c r="A39" s="151"/>
      <c r="B39" s="147">
        <v>5</v>
      </c>
      <c r="C39" s="123" t="s">
        <v>225</v>
      </c>
      <c r="D39" s="124" t="s">
        <v>226</v>
      </c>
      <c r="E39" s="129">
        <v>39118</v>
      </c>
      <c r="F39" s="101"/>
      <c r="G39" s="111"/>
      <c r="H39" s="112"/>
      <c r="I39" s="136"/>
      <c r="K39">
        <f t="shared" si="2"/>
        <v>0</v>
      </c>
      <c r="L39">
        <f t="shared" si="3"/>
        <v>1</v>
      </c>
      <c r="M39">
        <v>0</v>
      </c>
      <c r="N39" t="b">
        <f>OR(N37,N38)</f>
        <v>0</v>
      </c>
      <c r="O39" t="s">
        <v>199</v>
      </c>
      <c r="Q39" t="e">
        <f>IF(#REF!&gt;#REF!,IF(#REF!&lt;=#REF!,1,0),0)</f>
        <v>#REF!</v>
      </c>
      <c r="R39" t="e">
        <f>IF(#REF!&lt;=#REF!,IF(#REF!&gt;=#REF!,1,0),0)</f>
        <v>#REF!</v>
      </c>
      <c r="S39">
        <v>0</v>
      </c>
      <c r="T39" t="e">
        <f>OR(T37,T38)</f>
        <v>#REF!</v>
      </c>
      <c r="U39" t="s">
        <v>199</v>
      </c>
    </row>
    <row r="40" spans="1:21" x14ac:dyDescent="0.25">
      <c r="A40" s="151"/>
      <c r="B40" s="147">
        <v>6</v>
      </c>
      <c r="C40" s="123" t="s">
        <v>227</v>
      </c>
      <c r="D40" s="124" t="s">
        <v>228</v>
      </c>
      <c r="E40" s="129">
        <v>40040</v>
      </c>
      <c r="F40" s="101"/>
      <c r="G40" s="137"/>
      <c r="H40" s="138"/>
      <c r="I40" s="136"/>
      <c r="K40">
        <f t="shared" si="2"/>
        <v>0</v>
      </c>
      <c r="L40">
        <f t="shared" si="3"/>
        <v>1</v>
      </c>
      <c r="M40">
        <v>0</v>
      </c>
      <c r="Q40" t="e">
        <f>IF(#REF!&gt;#REF!,IF(#REF!&lt;=#REF!,1,0),0)</f>
        <v>#REF!</v>
      </c>
      <c r="R40" t="e">
        <f>IF(#REF!&lt;=#REF!,IF(#REF!&gt;=#REF!,1,0),0)</f>
        <v>#REF!</v>
      </c>
      <c r="S40">
        <v>0</v>
      </c>
    </row>
    <row r="41" spans="1:21" x14ac:dyDescent="0.25">
      <c r="A41" s="151"/>
      <c r="B41" s="147">
        <v>7</v>
      </c>
      <c r="C41" s="123" t="s">
        <v>229</v>
      </c>
      <c r="D41" s="124" t="s">
        <v>230</v>
      </c>
      <c r="E41" s="129">
        <v>38944</v>
      </c>
      <c r="F41" s="101"/>
      <c r="G41" s="139"/>
      <c r="H41" s="140"/>
      <c r="I41" s="136"/>
      <c r="K41">
        <f t="shared" si="2"/>
        <v>0</v>
      </c>
      <c r="L41">
        <f t="shared" si="3"/>
        <v>1</v>
      </c>
      <c r="M41">
        <v>0</v>
      </c>
      <c r="Q41" t="e">
        <f>IF(#REF!&gt;#REF!,IF(#REF!&lt;=#REF!,1,0),0)</f>
        <v>#REF!</v>
      </c>
      <c r="R41" t="e">
        <f>IF(#REF!&lt;=#REF!,IF(#REF!&gt;=#REF!,1,0),0)</f>
        <v>#REF!</v>
      </c>
      <c r="S41">
        <v>0</v>
      </c>
    </row>
    <row r="42" spans="1:21" x14ac:dyDescent="0.25">
      <c r="A42" s="151"/>
      <c r="B42" s="147">
        <v>8</v>
      </c>
      <c r="C42" s="123" t="s">
        <v>231</v>
      </c>
      <c r="D42" s="124" t="s">
        <v>232</v>
      </c>
      <c r="E42" s="129">
        <v>38209</v>
      </c>
      <c r="F42" s="101"/>
      <c r="G42" s="139"/>
      <c r="H42" s="140"/>
      <c r="I42" s="136"/>
      <c r="K42">
        <f t="shared" si="2"/>
        <v>0</v>
      </c>
      <c r="L42">
        <f t="shared" si="3"/>
        <v>0</v>
      </c>
      <c r="M42">
        <v>0</v>
      </c>
      <c r="Q42" t="e">
        <f>IF(#REF!&gt;#REF!,IF(#REF!&lt;=#REF!,1,0),0)</f>
        <v>#REF!</v>
      </c>
      <c r="R42" t="e">
        <f>IF(#REF!&lt;=#REF!,IF(#REF!&gt;=#REF!,1,0),0)</f>
        <v>#REF!</v>
      </c>
      <c r="S42">
        <v>0</v>
      </c>
      <c r="U42" s="133" t="e">
        <f>#REF!</f>
        <v>#REF!</v>
      </c>
    </row>
    <row r="43" spans="1:21" x14ac:dyDescent="0.25">
      <c r="A43" s="151"/>
      <c r="B43" s="147">
        <v>9</v>
      </c>
      <c r="C43" s="123" t="s">
        <v>233</v>
      </c>
      <c r="D43" s="124" t="s">
        <v>234</v>
      </c>
      <c r="E43" s="129">
        <v>38597</v>
      </c>
      <c r="F43" s="101"/>
      <c r="G43" s="139"/>
      <c r="H43" s="140"/>
      <c r="I43" s="136"/>
      <c r="K43">
        <f t="shared" si="2"/>
        <v>0</v>
      </c>
      <c r="L43">
        <f t="shared" si="3"/>
        <v>0</v>
      </c>
      <c r="M43">
        <v>0</v>
      </c>
      <c r="Q43" t="e">
        <f>IF(#REF!&gt;#REF!,IF(#REF!&lt;=#REF!,1,0),0)</f>
        <v>#REF!</v>
      </c>
      <c r="R43" t="e">
        <f>IF(#REF!&lt;=#REF!,IF(#REF!&gt;=#REF!,1,0),0)</f>
        <v>#REF!</v>
      </c>
      <c r="S43">
        <v>0</v>
      </c>
      <c r="U43" s="133" t="e">
        <f>#REF!</f>
        <v>#REF!</v>
      </c>
    </row>
    <row r="44" spans="1:21" x14ac:dyDescent="0.25">
      <c r="A44" s="151"/>
      <c r="B44" s="147">
        <v>10</v>
      </c>
      <c r="C44" s="123" t="s">
        <v>235</v>
      </c>
      <c r="D44" s="124" t="s">
        <v>236</v>
      </c>
      <c r="E44" s="129">
        <v>39039</v>
      </c>
      <c r="F44" s="101"/>
      <c r="G44" s="139"/>
      <c r="H44" s="140"/>
      <c r="I44" s="136"/>
      <c r="K44">
        <f t="shared" si="2"/>
        <v>0</v>
      </c>
      <c r="L44">
        <f t="shared" si="3"/>
        <v>1</v>
      </c>
      <c r="M44">
        <v>0</v>
      </c>
      <c r="Q44" t="e">
        <f>IF(#REF!&gt;#REF!,IF(#REF!&lt;=#REF!,1,0),0)</f>
        <v>#REF!</v>
      </c>
      <c r="R44" t="e">
        <f>IF(#REF!&lt;=#REF!,IF(#REF!&gt;=#REF!,1,0),0)</f>
        <v>#REF!</v>
      </c>
      <c r="S44">
        <v>0</v>
      </c>
    </row>
    <row r="45" spans="1:21" x14ac:dyDescent="0.25">
      <c r="A45" s="151"/>
      <c r="B45" s="147">
        <v>11</v>
      </c>
      <c r="C45" s="123" t="s">
        <v>237</v>
      </c>
      <c r="D45" s="124" t="s">
        <v>238</v>
      </c>
      <c r="E45" s="129">
        <v>38912</v>
      </c>
      <c r="F45" s="101"/>
      <c r="G45" s="139"/>
      <c r="H45" s="140"/>
      <c r="I45" s="136"/>
      <c r="K45">
        <f t="shared" si="2"/>
        <v>0</v>
      </c>
      <c r="L45">
        <f t="shared" si="3"/>
        <v>1</v>
      </c>
      <c r="M45">
        <v>0</v>
      </c>
      <c r="Q45" t="e">
        <f>IF(#REF!&gt;#REF!,IF(#REF!&lt;=#REF!,1,0),0)</f>
        <v>#REF!</v>
      </c>
      <c r="R45" t="e">
        <f>IF(#REF!&lt;=#REF!,IF(#REF!&gt;=#REF!,1,0),0)</f>
        <v>#REF!</v>
      </c>
      <c r="S45">
        <v>0</v>
      </c>
    </row>
    <row r="46" spans="1:21" x14ac:dyDescent="0.25">
      <c r="A46" s="151"/>
      <c r="B46" s="147">
        <v>12</v>
      </c>
      <c r="C46" s="98"/>
      <c r="D46" s="99"/>
      <c r="E46" s="129"/>
      <c r="F46" s="101"/>
      <c r="G46" s="139"/>
      <c r="H46" s="140"/>
      <c r="I46" s="136"/>
      <c r="K46">
        <f t="shared" si="2"/>
        <v>0</v>
      </c>
      <c r="L46">
        <f t="shared" si="3"/>
        <v>0</v>
      </c>
      <c r="M46">
        <v>0</v>
      </c>
      <c r="Q46" t="e">
        <f>IF(#REF!&gt;#REF!,IF(#REF!&lt;=#REF!,1,0),0)</f>
        <v>#REF!</v>
      </c>
      <c r="R46" t="e">
        <f>IF(#REF!&lt;=#REF!,IF(#REF!&gt;=#REF!,1,0),0)</f>
        <v>#REF!</v>
      </c>
      <c r="S46">
        <v>0</v>
      </c>
    </row>
    <row r="47" spans="1:21" ht="20.25" customHeight="1" x14ac:dyDescent="0.25">
      <c r="A47" s="151"/>
      <c r="B47" s="147">
        <v>13</v>
      </c>
      <c r="C47" s="98"/>
      <c r="D47" s="128"/>
      <c r="E47" s="129"/>
      <c r="F47" s="101"/>
      <c r="G47" s="139"/>
      <c r="H47" s="140"/>
      <c r="I47" s="136"/>
      <c r="K47">
        <f t="shared" si="2"/>
        <v>0</v>
      </c>
      <c r="L47">
        <f t="shared" si="3"/>
        <v>0</v>
      </c>
      <c r="M47">
        <v>0</v>
      </c>
      <c r="Q47" t="e">
        <f>IF(#REF!&gt;#REF!,IF(#REF!&lt;=#REF!,1,0),0)</f>
        <v>#REF!</v>
      </c>
      <c r="R47" t="e">
        <f>IF(#REF!&lt;=#REF!,IF(#REF!&gt;=#REF!,1,0),0)</f>
        <v>#REF!</v>
      </c>
      <c r="S47">
        <v>0</v>
      </c>
    </row>
    <row r="48" spans="1:21" x14ac:dyDescent="0.25">
      <c r="A48" s="151"/>
      <c r="B48" s="147">
        <v>14</v>
      </c>
      <c r="C48" s="98"/>
      <c r="D48" s="99"/>
      <c r="E48" s="129"/>
      <c r="F48" s="101"/>
      <c r="G48" s="139"/>
      <c r="H48" s="140"/>
      <c r="I48" s="136"/>
      <c r="K48">
        <f t="shared" si="2"/>
        <v>0</v>
      </c>
      <c r="L48">
        <f t="shared" si="3"/>
        <v>0</v>
      </c>
      <c r="M48">
        <v>0</v>
      </c>
      <c r="Q48" t="e">
        <f>IF(#REF!&gt;#REF!,IF(#REF!&lt;=#REF!,1,0),0)</f>
        <v>#REF!</v>
      </c>
      <c r="R48" t="e">
        <f>IF(#REF!&lt;=#REF!,IF(#REF!&gt;=#REF!,1,0),0)</f>
        <v>#REF!</v>
      </c>
      <c r="S48">
        <v>0</v>
      </c>
    </row>
    <row r="49" spans="1:19" x14ac:dyDescent="0.25">
      <c r="A49" s="151"/>
      <c r="B49" s="147">
        <v>15</v>
      </c>
      <c r="C49" s="98"/>
      <c r="D49" s="99"/>
      <c r="E49" s="129"/>
      <c r="F49" s="101"/>
      <c r="G49" s="139"/>
      <c r="H49" s="140"/>
      <c r="I49" s="136"/>
      <c r="K49">
        <f t="shared" si="2"/>
        <v>0</v>
      </c>
      <c r="L49">
        <f t="shared" si="3"/>
        <v>0</v>
      </c>
      <c r="M49">
        <v>0</v>
      </c>
      <c r="Q49" t="e">
        <f>IF(#REF!&gt;#REF!,IF(#REF!&lt;=#REF!,1,0),0)</f>
        <v>#REF!</v>
      </c>
      <c r="R49" t="e">
        <f>IF(#REF!&lt;=#REF!,IF(#REF!&gt;=#REF!,1,0),0)</f>
        <v>#REF!</v>
      </c>
      <c r="S49">
        <v>0</v>
      </c>
    </row>
    <row r="50" spans="1:19" x14ac:dyDescent="0.25">
      <c r="A50" s="151"/>
      <c r="B50" s="147">
        <v>16</v>
      </c>
      <c r="C50" s="98"/>
      <c r="D50" s="99"/>
      <c r="E50" s="129"/>
      <c r="F50" s="101"/>
      <c r="G50" s="139"/>
      <c r="H50" s="140"/>
      <c r="I50" s="136"/>
      <c r="K50">
        <f t="shared" si="2"/>
        <v>0</v>
      </c>
      <c r="L50">
        <f t="shared" si="3"/>
        <v>0</v>
      </c>
      <c r="M50">
        <v>0</v>
      </c>
      <c r="Q50" t="e">
        <f>IF(#REF!&gt;#REF!,IF(#REF!&lt;=#REF!,1,0),0)</f>
        <v>#REF!</v>
      </c>
      <c r="R50" t="e">
        <f>IF(#REF!&lt;=#REF!,IF(#REF!&gt;=#REF!,1,0),0)</f>
        <v>#REF!</v>
      </c>
      <c r="S50">
        <v>0</v>
      </c>
    </row>
    <row r="51" spans="1:19" x14ac:dyDescent="0.25">
      <c r="A51" s="151"/>
      <c r="B51" s="147">
        <v>17</v>
      </c>
      <c r="C51" s="98"/>
      <c r="D51" s="99"/>
      <c r="E51" s="129"/>
      <c r="F51" s="101"/>
      <c r="G51" s="139"/>
      <c r="H51" s="140"/>
      <c r="I51" s="136"/>
      <c r="K51">
        <f t="shared" si="2"/>
        <v>0</v>
      </c>
      <c r="L51">
        <f t="shared" si="3"/>
        <v>0</v>
      </c>
      <c r="M51">
        <v>0</v>
      </c>
      <c r="Q51" t="e">
        <f>IF(#REF!&gt;#REF!,IF(#REF!&lt;=#REF!,1,0),0)</f>
        <v>#REF!</v>
      </c>
      <c r="R51" t="e">
        <f>IF(#REF!&lt;=#REF!,IF(#REF!&gt;=#REF!,1,0),0)</f>
        <v>#REF!</v>
      </c>
      <c r="S51">
        <v>0</v>
      </c>
    </row>
    <row r="52" spans="1:19" ht="20.25" customHeight="1" x14ac:dyDescent="0.25">
      <c r="A52" s="151"/>
      <c r="B52" s="147">
        <v>18</v>
      </c>
      <c r="C52" s="98"/>
      <c r="D52" s="128"/>
      <c r="E52" s="129"/>
      <c r="F52" s="101"/>
      <c r="G52" s="139"/>
      <c r="H52" s="140"/>
      <c r="I52" s="136"/>
      <c r="K52">
        <f t="shared" si="2"/>
        <v>0</v>
      </c>
      <c r="L52">
        <f t="shared" si="3"/>
        <v>0</v>
      </c>
      <c r="M52">
        <v>0</v>
      </c>
      <c r="Q52" t="e">
        <f>IF(#REF!&gt;#REF!,IF(#REF!&lt;=#REF!,1,0),0)</f>
        <v>#REF!</v>
      </c>
      <c r="R52" t="e">
        <f>IF(#REF!&lt;=#REF!,IF(#REF!&gt;=#REF!,1,0),0)</f>
        <v>#REF!</v>
      </c>
      <c r="S52">
        <v>0</v>
      </c>
    </row>
    <row r="53" spans="1:19" x14ac:dyDescent="0.25">
      <c r="A53" s="151"/>
      <c r="B53" s="147">
        <v>19</v>
      </c>
      <c r="C53" s="98"/>
      <c r="D53" s="99"/>
      <c r="E53" s="129"/>
      <c r="F53" s="101"/>
      <c r="G53" s="139"/>
      <c r="H53" s="140"/>
      <c r="I53" s="136"/>
      <c r="K53">
        <f t="shared" si="2"/>
        <v>0</v>
      </c>
      <c r="L53">
        <f t="shared" si="3"/>
        <v>0</v>
      </c>
      <c r="M53">
        <v>0</v>
      </c>
      <c r="Q53" t="e">
        <f>IF(#REF!&gt;#REF!,IF(#REF!&lt;=#REF!,1,0),0)</f>
        <v>#REF!</v>
      </c>
      <c r="R53" t="e">
        <f>IF(#REF!&lt;=#REF!,IF(#REF!&gt;=#REF!,1,0),0)</f>
        <v>#REF!</v>
      </c>
      <c r="S53">
        <v>0</v>
      </c>
    </row>
    <row r="54" spans="1:19" x14ac:dyDescent="0.25">
      <c r="A54" s="151"/>
      <c r="B54" s="147">
        <v>20</v>
      </c>
      <c r="C54" s="98"/>
      <c r="D54" s="99"/>
      <c r="E54" s="129"/>
      <c r="F54" s="101"/>
      <c r="G54" s="139"/>
      <c r="H54" s="140"/>
      <c r="I54" s="136"/>
      <c r="K54">
        <f t="shared" si="2"/>
        <v>0</v>
      </c>
      <c r="L54">
        <f t="shared" si="3"/>
        <v>0</v>
      </c>
      <c r="M54">
        <v>0</v>
      </c>
      <c r="Q54" t="e">
        <f>IF(#REF!&gt;#REF!,IF(#REF!&lt;=#REF!,1,0),0)</f>
        <v>#REF!</v>
      </c>
      <c r="R54" t="e">
        <f>IF(#REF!&lt;=#REF!,IF(#REF!&gt;=#REF!,1,0),0)</f>
        <v>#REF!</v>
      </c>
      <c r="S54">
        <v>0</v>
      </c>
    </row>
    <row r="55" spans="1:19" x14ac:dyDescent="0.25">
      <c r="A55" s="151"/>
      <c r="B55" s="147">
        <v>21</v>
      </c>
      <c r="C55" s="98"/>
      <c r="D55" s="99"/>
      <c r="E55" s="129"/>
      <c r="F55" s="101"/>
      <c r="G55" s="139"/>
      <c r="H55" s="140"/>
      <c r="I55" s="136"/>
      <c r="K55">
        <f t="shared" si="2"/>
        <v>0</v>
      </c>
      <c r="L55">
        <f t="shared" si="3"/>
        <v>0</v>
      </c>
      <c r="M55">
        <v>0</v>
      </c>
      <c r="Q55" t="e">
        <f>IF(#REF!&gt;#REF!,IF(#REF!&lt;=#REF!,1,0),0)</f>
        <v>#REF!</v>
      </c>
      <c r="R55" t="e">
        <f>IF(#REF!&lt;=#REF!,IF(#REF!&gt;=#REF!,1,0),0)</f>
        <v>#REF!</v>
      </c>
      <c r="S55">
        <v>0</v>
      </c>
    </row>
    <row r="56" spans="1:19" x14ac:dyDescent="0.25">
      <c r="A56" s="151"/>
      <c r="B56" s="147">
        <v>22</v>
      </c>
      <c r="C56" s="98"/>
      <c r="D56" s="99"/>
      <c r="E56" s="129"/>
      <c r="F56" s="101"/>
      <c r="G56" s="139"/>
      <c r="H56" s="140"/>
      <c r="I56" s="136"/>
      <c r="K56">
        <f t="shared" si="2"/>
        <v>0</v>
      </c>
      <c r="L56">
        <f t="shared" si="3"/>
        <v>0</v>
      </c>
      <c r="M56">
        <v>0</v>
      </c>
      <c r="Q56" t="e">
        <f>IF(#REF!&gt;#REF!,IF(#REF!&lt;=#REF!,1,0),0)</f>
        <v>#REF!</v>
      </c>
      <c r="R56" t="e">
        <f>IF(#REF!&lt;=#REF!,IF(#REF!&gt;=#REF!,1,0),0)</f>
        <v>#REF!</v>
      </c>
      <c r="S56">
        <v>0</v>
      </c>
    </row>
    <row r="57" spans="1:19" x14ac:dyDescent="0.25">
      <c r="A57" s="151"/>
      <c r="B57" s="147">
        <v>23</v>
      </c>
      <c r="C57" s="98"/>
      <c r="D57" s="99"/>
      <c r="E57" s="129"/>
      <c r="F57" s="101"/>
      <c r="G57" s="139"/>
      <c r="H57" s="140"/>
      <c r="I57" s="136"/>
      <c r="K57">
        <f t="shared" si="2"/>
        <v>0</v>
      </c>
      <c r="L57">
        <f t="shared" si="3"/>
        <v>0</v>
      </c>
      <c r="M57">
        <v>0</v>
      </c>
      <c r="Q57" t="e">
        <f>IF(#REF!&gt;#REF!,IF(#REF!&lt;=#REF!,1,0),0)</f>
        <v>#REF!</v>
      </c>
      <c r="R57" t="e">
        <f>IF(#REF!&lt;=#REF!,IF(#REF!&gt;=#REF!,1,0),0)</f>
        <v>#REF!</v>
      </c>
      <c r="S57">
        <v>0</v>
      </c>
    </row>
    <row r="58" spans="1:19" x14ac:dyDescent="0.25">
      <c r="A58" s="151"/>
      <c r="B58" s="147">
        <v>24</v>
      </c>
      <c r="C58" s="98"/>
      <c r="D58" s="99"/>
      <c r="E58" s="129"/>
      <c r="F58" s="101"/>
      <c r="G58" s="139"/>
      <c r="H58" s="140"/>
      <c r="I58" s="136"/>
      <c r="K58">
        <f t="shared" si="2"/>
        <v>0</v>
      </c>
      <c r="L58">
        <f t="shared" si="3"/>
        <v>0</v>
      </c>
      <c r="M58">
        <v>0</v>
      </c>
      <c r="Q58" t="e">
        <f>IF(#REF!&gt;#REF!,IF(#REF!&lt;=#REF!,1,0),0)</f>
        <v>#REF!</v>
      </c>
      <c r="R58" t="e">
        <f>IF(#REF!&lt;=#REF!,IF(#REF!&gt;=#REF!,1,0),0)</f>
        <v>#REF!</v>
      </c>
      <c r="S58">
        <v>0</v>
      </c>
    </row>
    <row r="59" spans="1:19" x14ac:dyDescent="0.25">
      <c r="A59" s="152"/>
      <c r="B59" s="149">
        <v>25</v>
      </c>
      <c r="C59" s="98"/>
      <c r="D59" s="99"/>
      <c r="E59" s="129"/>
      <c r="F59" s="101"/>
      <c r="G59" s="139"/>
      <c r="H59" s="140"/>
      <c r="I59" s="136"/>
      <c r="K59">
        <f t="shared" si="2"/>
        <v>0</v>
      </c>
      <c r="L59">
        <f t="shared" si="3"/>
        <v>0</v>
      </c>
      <c r="M59">
        <v>0</v>
      </c>
      <c r="Q59" t="e">
        <f>IF(#REF!&gt;#REF!,IF(#REF!&lt;=#REF!,1,0),0)</f>
        <v>#REF!</v>
      </c>
      <c r="R59" t="e">
        <f>IF(#REF!&lt;=#REF!,IF(#REF!&gt;=#REF!,1,0),0)</f>
        <v>#REF!</v>
      </c>
      <c r="S59">
        <v>0</v>
      </c>
    </row>
  </sheetData>
  <mergeCells count="20">
    <mergeCell ref="G37:H37"/>
    <mergeCell ref="G31:H31"/>
    <mergeCell ref="G32:H32"/>
    <mergeCell ref="A33:A34"/>
    <mergeCell ref="B33:B34"/>
    <mergeCell ref="C33:F33"/>
    <mergeCell ref="G33:H33"/>
    <mergeCell ref="G34:H36"/>
    <mergeCell ref="A4:A5"/>
    <mergeCell ref="B4:B5"/>
    <mergeCell ref="C4:F4"/>
    <mergeCell ref="G4:H4"/>
    <mergeCell ref="G5:H7"/>
    <mergeCell ref="A7:A30"/>
    <mergeCell ref="G8:H8"/>
    <mergeCell ref="C1:F1"/>
    <mergeCell ref="D2:E2"/>
    <mergeCell ref="G2:H2"/>
    <mergeCell ref="L2:O2"/>
    <mergeCell ref="G3:H3"/>
  </mergeCells>
  <conditionalFormatting sqref="G3:H3">
    <cfRule type="expression" dxfId="1" priority="2">
      <formula>$N10</formula>
    </cfRule>
  </conditionalFormatting>
  <conditionalFormatting sqref="G32:H32">
    <cfRule type="expression" dxfId="0" priority="3">
      <formula>$N39</formula>
    </cfRule>
  </conditionalFormatting>
  <dataValidations count="2">
    <dataValidation type="date" allowBlank="1" showInputMessage="1" showErrorMessage="1" errorTitle="Saisie non Valide" error="Respecter le format JJ/MM/AAAA_x000a_ex :  02/03/2006_x000a_La date  doit être comprise entre la date mini et la date maxi" prompt="format: jj/mm/aaaa_x000a_ex : 01/05/2006_x000a_(comprise entre date mini et date maxi)" sqref="E31" xr:uid="{00000000-0002-0000-0A00-000000000000}">
      <formula1>D$4</formula1>
      <formula2>F$4</formula2>
    </dataValidation>
    <dataValidation type="date" allowBlank="1" showInputMessage="1" showErrorMessage="1" error="La date entrée est hors règlement" sqref="E6:E30 E35:E59" xr:uid="{00000000-0002-0000-0A00-000001000000}">
      <formula1>$E$3</formula1>
      <formula2>$C$3</formula2>
    </dataValidation>
  </dataValidation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20"/>
  <sheetViews>
    <sheetView topLeftCell="B1" zoomScaleNormal="100" workbookViewId="0">
      <selection activeCell="P15" sqref="P15"/>
    </sheetView>
  </sheetViews>
  <sheetFormatPr baseColWidth="10" defaultColWidth="9.140625" defaultRowHeight="15" x14ac:dyDescent="0.25"/>
  <cols>
    <col min="1" max="1" width="10.85546875" customWidth="1"/>
    <col min="2" max="2" width="26.5703125" customWidth="1"/>
    <col min="3" max="3" width="10.85546875" customWidth="1"/>
    <col min="4" max="4" width="14" customWidth="1"/>
    <col min="5" max="9" width="10.85546875" customWidth="1"/>
    <col min="10" max="10" width="12.85546875" customWidth="1"/>
    <col min="11" max="11" width="4.28515625" customWidth="1"/>
    <col min="12" max="1026" width="10.85546875" customWidth="1"/>
  </cols>
  <sheetData>
    <row r="1" spans="1:18" x14ac:dyDescent="0.25">
      <c r="A1" t="s">
        <v>24</v>
      </c>
      <c r="D1" s="203" t="s">
        <v>239</v>
      </c>
      <c r="E1" s="203"/>
      <c r="F1" s="153">
        <f>'COORDONNEES DES STRUCTURES'!$C$7</f>
        <v>2024</v>
      </c>
      <c r="G1" s="153">
        <f>F1+1</f>
        <v>2025</v>
      </c>
      <c r="H1" s="153"/>
      <c r="I1" s="153"/>
      <c r="J1" s="153"/>
      <c r="K1" s="204"/>
      <c r="L1" s="153"/>
      <c r="M1" s="153"/>
      <c r="N1" s="154"/>
      <c r="O1" s="153"/>
      <c r="P1" s="153"/>
      <c r="Q1" s="153"/>
      <c r="R1" s="155"/>
    </row>
    <row r="2" spans="1:18" x14ac:dyDescent="0.25">
      <c r="A2" t="s">
        <v>26</v>
      </c>
      <c r="D2" s="205" t="s">
        <v>156</v>
      </c>
      <c r="E2" s="205"/>
      <c r="F2" s="205"/>
      <c r="G2" s="205"/>
      <c r="H2" s="205"/>
      <c r="I2" s="205"/>
      <c r="J2" s="205"/>
      <c r="K2" s="204"/>
      <c r="L2" s="206" t="s">
        <v>240</v>
      </c>
      <c r="M2" s="206"/>
      <c r="N2" s="206"/>
      <c r="O2" s="206"/>
      <c r="P2" s="206"/>
      <c r="Q2" s="206"/>
      <c r="R2" s="206"/>
    </row>
    <row r="3" spans="1:18" x14ac:dyDescent="0.25">
      <c r="A3" t="s">
        <v>31</v>
      </c>
      <c r="D3" s="156" t="s">
        <v>241</v>
      </c>
      <c r="E3" s="157" t="s">
        <v>242</v>
      </c>
      <c r="F3" s="157" t="s">
        <v>243</v>
      </c>
      <c r="G3" s="157" t="s">
        <v>244</v>
      </c>
      <c r="H3" s="157" t="s">
        <v>245</v>
      </c>
      <c r="I3" s="157" t="s">
        <v>246</v>
      </c>
      <c r="J3" s="157"/>
      <c r="K3" s="207"/>
      <c r="L3" s="157" t="s">
        <v>241</v>
      </c>
      <c r="M3" s="157" t="s">
        <v>242</v>
      </c>
      <c r="N3" s="157" t="s">
        <v>243</v>
      </c>
      <c r="O3" s="157" t="s">
        <v>244</v>
      </c>
      <c r="P3" s="157" t="s">
        <v>245</v>
      </c>
      <c r="Q3" s="157" t="s">
        <v>246</v>
      </c>
      <c r="R3" s="158"/>
    </row>
    <row r="4" spans="1:18" x14ac:dyDescent="0.25">
      <c r="A4" t="s">
        <v>32</v>
      </c>
      <c r="D4" s="156" t="s">
        <v>247</v>
      </c>
      <c r="E4" s="159">
        <v>9</v>
      </c>
      <c r="F4" s="159">
        <v>11</v>
      </c>
      <c r="G4" s="159">
        <f t="shared" ref="G4:H8" si="0">$G$1-E4</f>
        <v>2016</v>
      </c>
      <c r="H4" s="159">
        <f t="shared" si="0"/>
        <v>2014</v>
      </c>
      <c r="I4" s="160">
        <f>DATE(H4,1,1)</f>
        <v>41640</v>
      </c>
      <c r="J4" s="160">
        <f>DATE(G4,12,31)</f>
        <v>42735</v>
      </c>
      <c r="K4" s="207"/>
      <c r="L4" s="157" t="s">
        <v>247</v>
      </c>
      <c r="M4" s="157">
        <v>9</v>
      </c>
      <c r="N4" s="157">
        <v>10</v>
      </c>
      <c r="O4" s="157">
        <f t="shared" ref="O4:P8" si="1">$G$1-M4</f>
        <v>2016</v>
      </c>
      <c r="P4" s="157">
        <f t="shared" si="1"/>
        <v>2015</v>
      </c>
      <c r="Q4" s="161">
        <f>DATE(P4,1,1)</f>
        <v>42005</v>
      </c>
      <c r="R4" s="162">
        <f>DATE(O4,12,31)</f>
        <v>42735</v>
      </c>
    </row>
    <row r="5" spans="1:18" x14ac:dyDescent="0.25">
      <c r="A5" t="s">
        <v>34</v>
      </c>
      <c r="D5" s="156" t="s">
        <v>248</v>
      </c>
      <c r="E5" s="159">
        <v>12</v>
      </c>
      <c r="F5" s="159">
        <v>13</v>
      </c>
      <c r="G5" s="159">
        <f t="shared" si="0"/>
        <v>2013</v>
      </c>
      <c r="H5" s="159">
        <f t="shared" si="0"/>
        <v>2012</v>
      </c>
      <c r="I5" s="160">
        <f>DATE(H5,1,1)</f>
        <v>40909</v>
      </c>
      <c r="J5" s="160">
        <f>DATE(G5,12,31)</f>
        <v>41639</v>
      </c>
      <c r="K5" s="207"/>
      <c r="L5" s="157" t="s">
        <v>248</v>
      </c>
      <c r="M5" s="157">
        <v>11</v>
      </c>
      <c r="N5" s="157">
        <v>12</v>
      </c>
      <c r="O5" s="157">
        <f t="shared" si="1"/>
        <v>2014</v>
      </c>
      <c r="P5" s="157">
        <f t="shared" si="1"/>
        <v>2013</v>
      </c>
      <c r="Q5" s="161">
        <f>DATE(P5,1,1)</f>
        <v>41275</v>
      </c>
      <c r="R5" s="162">
        <f>DATE(O5,12,31)</f>
        <v>42004</v>
      </c>
    </row>
    <row r="6" spans="1:18" x14ac:dyDescent="0.25">
      <c r="A6" t="s">
        <v>42</v>
      </c>
      <c r="D6" s="156" t="s">
        <v>249</v>
      </c>
      <c r="E6" s="159">
        <v>14</v>
      </c>
      <c r="F6" s="159">
        <v>15</v>
      </c>
      <c r="G6" s="159">
        <f t="shared" si="0"/>
        <v>2011</v>
      </c>
      <c r="H6" s="159">
        <f t="shared" si="0"/>
        <v>2010</v>
      </c>
      <c r="I6" s="160">
        <f>DATE(H6,1,1)</f>
        <v>40179</v>
      </c>
      <c r="J6" s="160">
        <f>DATE(G6,12,31)</f>
        <v>40908</v>
      </c>
      <c r="K6" s="207"/>
      <c r="L6" s="157" t="s">
        <v>249</v>
      </c>
      <c r="M6" s="157">
        <v>13</v>
      </c>
      <c r="N6" s="157">
        <v>15</v>
      </c>
      <c r="O6" s="157">
        <f t="shared" si="1"/>
        <v>2012</v>
      </c>
      <c r="P6" s="157">
        <f t="shared" si="1"/>
        <v>2010</v>
      </c>
      <c r="Q6" s="161">
        <f>DATE(P6,1,1)</f>
        <v>40179</v>
      </c>
      <c r="R6" s="162">
        <f>DATE(O6,12,31)</f>
        <v>41274</v>
      </c>
    </row>
    <row r="7" spans="1:18" x14ac:dyDescent="0.25">
      <c r="A7" t="s">
        <v>43</v>
      </c>
      <c r="D7" s="156" t="s">
        <v>240</v>
      </c>
      <c r="E7" s="159">
        <v>16</v>
      </c>
      <c r="F7" s="159">
        <v>18</v>
      </c>
      <c r="G7" s="159">
        <f t="shared" si="0"/>
        <v>2009</v>
      </c>
      <c r="H7" s="159">
        <f t="shared" si="0"/>
        <v>2007</v>
      </c>
      <c r="I7" s="160">
        <f>DATE(H7,1,1)</f>
        <v>39083</v>
      </c>
      <c r="J7" s="160">
        <f>DATE(G7,12,31)</f>
        <v>40178</v>
      </c>
      <c r="K7" s="207"/>
      <c r="L7" s="157" t="s">
        <v>240</v>
      </c>
      <c r="M7" s="157">
        <v>16</v>
      </c>
      <c r="N7" s="157">
        <v>18</v>
      </c>
      <c r="O7" s="157">
        <f t="shared" si="1"/>
        <v>2009</v>
      </c>
      <c r="P7" s="157">
        <f t="shared" si="1"/>
        <v>2007</v>
      </c>
      <c r="Q7" s="161">
        <f>DATE(P7,1,1)</f>
        <v>39083</v>
      </c>
      <c r="R7" s="162">
        <f>DATE(O7,12,31)</f>
        <v>40178</v>
      </c>
    </row>
    <row r="8" spans="1:18" x14ac:dyDescent="0.25">
      <c r="A8" t="s">
        <v>250</v>
      </c>
      <c r="D8" s="156" t="s">
        <v>251</v>
      </c>
      <c r="E8" s="159">
        <v>19</v>
      </c>
      <c r="F8" s="159">
        <v>20</v>
      </c>
      <c r="G8" s="159">
        <f t="shared" si="0"/>
        <v>2006</v>
      </c>
      <c r="H8" s="159">
        <f t="shared" si="0"/>
        <v>2005</v>
      </c>
      <c r="I8" s="160">
        <f>DATE(H8,1,1)</f>
        <v>38353</v>
      </c>
      <c r="J8" s="160">
        <f>DATE(G8,12,31)</f>
        <v>39082</v>
      </c>
      <c r="K8" s="207"/>
      <c r="L8" s="157" t="s">
        <v>251</v>
      </c>
      <c r="M8" s="157">
        <v>19</v>
      </c>
      <c r="N8" s="157">
        <v>30</v>
      </c>
      <c r="O8" s="157">
        <f t="shared" si="1"/>
        <v>2006</v>
      </c>
      <c r="P8" s="157">
        <f t="shared" si="1"/>
        <v>1995</v>
      </c>
      <c r="Q8" s="161">
        <f>DATE(P8,1,1)</f>
        <v>34700</v>
      </c>
      <c r="R8" s="162">
        <f>DATE(O8,12,31)</f>
        <v>39082</v>
      </c>
    </row>
    <row r="9" spans="1:18" x14ac:dyDescent="0.25">
      <c r="A9" t="s">
        <v>252</v>
      </c>
      <c r="D9" s="208" t="s">
        <v>253</v>
      </c>
      <c r="E9" s="208"/>
      <c r="F9" s="157"/>
      <c r="G9" s="159"/>
      <c r="H9" s="159"/>
      <c r="I9" s="160"/>
      <c r="J9" s="160"/>
      <c r="K9" s="207"/>
      <c r="L9" s="209" t="s">
        <v>253</v>
      </c>
      <c r="M9" s="209"/>
      <c r="N9" s="157"/>
      <c r="O9" s="157"/>
      <c r="P9" s="157"/>
      <c r="Q9" s="161"/>
      <c r="R9" s="162"/>
    </row>
    <row r="10" spans="1:18" x14ac:dyDescent="0.25">
      <c r="A10" t="s">
        <v>254</v>
      </c>
      <c r="D10" s="156" t="s">
        <v>253</v>
      </c>
      <c r="E10" s="159">
        <v>15</v>
      </c>
      <c r="F10" s="159">
        <v>30</v>
      </c>
      <c r="G10" s="159">
        <f>$G$1-E10</f>
        <v>2010</v>
      </c>
      <c r="H10" s="159">
        <f>$G$1-F10</f>
        <v>1995</v>
      </c>
      <c r="I10" s="160">
        <f>DATE(H10,1,1)</f>
        <v>34700</v>
      </c>
      <c r="J10" s="160">
        <f>DATE(G10,12,31)</f>
        <v>40543</v>
      </c>
      <c r="K10" s="207"/>
      <c r="L10" s="157" t="s">
        <v>253</v>
      </c>
      <c r="M10" s="157">
        <v>15</v>
      </c>
      <c r="N10" s="157">
        <v>30</v>
      </c>
      <c r="O10" s="157">
        <f>$G$1-M10</f>
        <v>2010</v>
      </c>
      <c r="P10" s="157">
        <f>$G$1-N10</f>
        <v>1995</v>
      </c>
      <c r="Q10" s="161">
        <f>DATE(P10,1,1)</f>
        <v>34700</v>
      </c>
      <c r="R10" s="162">
        <f>DATE(O10,12,31)</f>
        <v>40543</v>
      </c>
    </row>
    <row r="11" spans="1:18" x14ac:dyDescent="0.25">
      <c r="A11" t="s">
        <v>255</v>
      </c>
      <c r="D11" s="156"/>
      <c r="E11" s="157"/>
      <c r="F11" s="157"/>
      <c r="G11" s="159"/>
      <c r="H11" s="159"/>
      <c r="I11" s="160"/>
      <c r="J11" s="160"/>
      <c r="K11" s="207"/>
      <c r="L11" s="157"/>
      <c r="M11" s="157"/>
      <c r="N11" s="157"/>
      <c r="O11" s="157"/>
      <c r="P11" s="157"/>
      <c r="Q11" s="161"/>
      <c r="R11" s="162"/>
    </row>
    <row r="12" spans="1:18" x14ac:dyDescent="0.25">
      <c r="A12" t="s">
        <v>256</v>
      </c>
      <c r="D12" s="208" t="s">
        <v>257</v>
      </c>
      <c r="E12" s="208"/>
      <c r="F12" s="157"/>
      <c r="G12" s="159"/>
      <c r="H12" s="159"/>
      <c r="I12" s="160"/>
      <c r="J12" s="160"/>
      <c r="K12" s="207"/>
      <c r="L12" s="209" t="s">
        <v>257</v>
      </c>
      <c r="M12" s="209"/>
      <c r="N12" s="157"/>
      <c r="O12" s="157"/>
      <c r="P12" s="157"/>
      <c r="Q12" s="161"/>
      <c r="R12" s="162"/>
    </row>
    <row r="13" spans="1:18" x14ac:dyDescent="0.25">
      <c r="A13" t="s">
        <v>258</v>
      </c>
      <c r="D13" s="156" t="s">
        <v>259</v>
      </c>
      <c r="E13" s="159">
        <v>9</v>
      </c>
      <c r="F13" s="159">
        <v>11</v>
      </c>
      <c r="G13" s="159">
        <f t="shared" ref="G13:H15" si="2">$G$1-E13</f>
        <v>2016</v>
      </c>
      <c r="H13" s="159">
        <f t="shared" si="2"/>
        <v>2014</v>
      </c>
      <c r="I13" s="160">
        <f>DATE(H13,1,1)</f>
        <v>41640</v>
      </c>
      <c r="J13" s="160">
        <f>DATE(G13,12,31)</f>
        <v>42735</v>
      </c>
      <c r="K13" s="207"/>
      <c r="L13" s="157" t="s">
        <v>259</v>
      </c>
      <c r="M13" s="157">
        <v>9</v>
      </c>
      <c r="N13" s="157">
        <v>12</v>
      </c>
      <c r="O13" s="157">
        <f t="shared" ref="O13:P15" si="3">$G$1-M13</f>
        <v>2016</v>
      </c>
      <c r="P13" s="157">
        <f t="shared" si="3"/>
        <v>2013</v>
      </c>
      <c r="Q13" s="161">
        <f>DATE(P13,1,1)</f>
        <v>41275</v>
      </c>
      <c r="R13" s="162">
        <f>DATE(O13,12,31)</f>
        <v>42735</v>
      </c>
    </row>
    <row r="14" spans="1:18" x14ac:dyDescent="0.25">
      <c r="A14" t="s">
        <v>260</v>
      </c>
      <c r="D14" s="156" t="s">
        <v>261</v>
      </c>
      <c r="E14" s="159">
        <v>12</v>
      </c>
      <c r="F14" s="159">
        <v>15</v>
      </c>
      <c r="G14" s="159">
        <f t="shared" si="2"/>
        <v>2013</v>
      </c>
      <c r="H14" s="159">
        <f t="shared" si="2"/>
        <v>2010</v>
      </c>
      <c r="I14" s="160">
        <f>DATE(H14,1,1)</f>
        <v>40179</v>
      </c>
      <c r="J14" s="160">
        <f>DATE(G14,12,31)</f>
        <v>41639</v>
      </c>
      <c r="K14" s="207"/>
      <c r="L14" s="157" t="s">
        <v>261</v>
      </c>
      <c r="M14" s="157">
        <v>13</v>
      </c>
      <c r="N14" s="157">
        <v>16</v>
      </c>
      <c r="O14" s="157">
        <f t="shared" si="3"/>
        <v>2012</v>
      </c>
      <c r="P14" s="157">
        <f t="shared" si="3"/>
        <v>2009</v>
      </c>
      <c r="Q14" s="161">
        <f>DATE(P14,1,1)</f>
        <v>39814</v>
      </c>
      <c r="R14" s="162">
        <f>DATE(O14,12,31)</f>
        <v>41274</v>
      </c>
    </row>
    <row r="15" spans="1:18" x14ac:dyDescent="0.25">
      <c r="A15" t="s">
        <v>262</v>
      </c>
      <c r="D15" s="156" t="s">
        <v>263</v>
      </c>
      <c r="E15" s="159">
        <v>16</v>
      </c>
      <c r="F15" s="159">
        <v>19</v>
      </c>
      <c r="G15" s="159">
        <f t="shared" si="2"/>
        <v>2009</v>
      </c>
      <c r="H15" s="159">
        <f t="shared" si="2"/>
        <v>2006</v>
      </c>
      <c r="I15" s="160">
        <f>DATE(H15,1,1)</f>
        <v>38718</v>
      </c>
      <c r="J15" s="160">
        <f>DATE(G15,12,31)</f>
        <v>40178</v>
      </c>
      <c r="K15" s="207"/>
      <c r="L15" s="157" t="s">
        <v>263</v>
      </c>
      <c r="M15" s="157">
        <v>17</v>
      </c>
      <c r="N15" s="157">
        <v>20</v>
      </c>
      <c r="O15" s="157">
        <f t="shared" si="3"/>
        <v>2008</v>
      </c>
      <c r="P15" s="157">
        <f t="shared" si="3"/>
        <v>2005</v>
      </c>
      <c r="Q15" s="161">
        <f>DATE(P15,1,1)</f>
        <v>38353</v>
      </c>
      <c r="R15" s="162">
        <f>DATE(O15,12,31)</f>
        <v>39813</v>
      </c>
    </row>
    <row r="16" spans="1:18" x14ac:dyDescent="0.25">
      <c r="A16" t="s">
        <v>44</v>
      </c>
      <c r="D16" s="163"/>
      <c r="E16" s="164"/>
      <c r="F16" s="164"/>
      <c r="G16" s="165"/>
      <c r="H16" s="165"/>
      <c r="I16" s="166"/>
      <c r="J16" s="166"/>
      <c r="K16" s="207"/>
      <c r="L16" s="164"/>
      <c r="M16" s="164"/>
      <c r="N16" s="164"/>
      <c r="O16" s="164"/>
      <c r="P16" s="164"/>
      <c r="Q16" s="167"/>
      <c r="R16" s="168"/>
    </row>
    <row r="17" spans="1:5" x14ac:dyDescent="0.25">
      <c r="A17" t="s">
        <v>45</v>
      </c>
    </row>
    <row r="18" spans="1:5" x14ac:dyDescent="0.25">
      <c r="A18" t="s">
        <v>46</v>
      </c>
      <c r="D18" s="169" t="s">
        <v>264</v>
      </c>
      <c r="E18" s="170"/>
    </row>
    <row r="19" spans="1:5" x14ac:dyDescent="0.25">
      <c r="A19" t="s">
        <v>47</v>
      </c>
      <c r="D19" s="156" t="s">
        <v>265</v>
      </c>
      <c r="E19" s="158">
        <v>10</v>
      </c>
    </row>
    <row r="20" spans="1:5" x14ac:dyDescent="0.25">
      <c r="A20" t="s">
        <v>48</v>
      </c>
      <c r="D20" s="156" t="s">
        <v>266</v>
      </c>
      <c r="E20" s="158">
        <v>20</v>
      </c>
    </row>
    <row r="21" spans="1:5" x14ac:dyDescent="0.25">
      <c r="A21" t="s">
        <v>49</v>
      </c>
      <c r="D21" s="163" t="s">
        <v>267</v>
      </c>
      <c r="E21" s="171">
        <v>30</v>
      </c>
    </row>
    <row r="22" spans="1:5" x14ac:dyDescent="0.25">
      <c r="A22" t="s">
        <v>50</v>
      </c>
    </row>
    <row r="23" spans="1:5" x14ac:dyDescent="0.25">
      <c r="A23" t="s">
        <v>51</v>
      </c>
    </row>
    <row r="24" spans="1:5" x14ac:dyDescent="0.25">
      <c r="A24" t="s">
        <v>52</v>
      </c>
      <c r="D24" s="172"/>
    </row>
    <row r="25" spans="1:5" x14ac:dyDescent="0.25">
      <c r="A25" t="s">
        <v>53</v>
      </c>
    </row>
    <row r="26" spans="1:5" x14ac:dyDescent="0.25">
      <c r="A26" t="s">
        <v>54</v>
      </c>
    </row>
    <row r="27" spans="1:5" x14ac:dyDescent="0.25">
      <c r="A27" t="s">
        <v>55</v>
      </c>
    </row>
    <row r="28" spans="1:5" x14ac:dyDescent="0.25">
      <c r="A28" t="s">
        <v>56</v>
      </c>
    </row>
    <row r="29" spans="1:5" x14ac:dyDescent="0.25">
      <c r="A29" t="s">
        <v>57</v>
      </c>
    </row>
    <row r="30" spans="1:5" x14ac:dyDescent="0.25">
      <c r="A30" t="s">
        <v>58</v>
      </c>
    </row>
    <row r="31" spans="1:5" x14ac:dyDescent="0.25">
      <c r="A31" t="s">
        <v>59</v>
      </c>
    </row>
    <row r="32" spans="1:5" x14ac:dyDescent="0.25">
      <c r="A32" t="s">
        <v>60</v>
      </c>
    </row>
    <row r="33" spans="1:1" x14ac:dyDescent="0.25">
      <c r="A33" t="s">
        <v>61</v>
      </c>
    </row>
    <row r="34" spans="1:1" x14ac:dyDescent="0.25">
      <c r="A34" t="s">
        <v>62</v>
      </c>
    </row>
    <row r="35" spans="1:1" x14ac:dyDescent="0.25">
      <c r="A35" t="s">
        <v>63</v>
      </c>
    </row>
    <row r="36" spans="1:1" x14ac:dyDescent="0.25">
      <c r="A36" t="s">
        <v>64</v>
      </c>
    </row>
    <row r="37" spans="1:1" x14ac:dyDescent="0.25">
      <c r="A37" t="s">
        <v>65</v>
      </c>
    </row>
    <row r="38" spans="1:1" x14ac:dyDescent="0.25">
      <c r="A38" t="s">
        <v>66</v>
      </c>
    </row>
    <row r="39" spans="1:1" x14ac:dyDescent="0.25">
      <c r="A39" t="s">
        <v>67</v>
      </c>
    </row>
    <row r="40" spans="1:1" x14ac:dyDescent="0.25">
      <c r="A40" t="s">
        <v>68</v>
      </c>
    </row>
    <row r="41" spans="1:1" x14ac:dyDescent="0.25">
      <c r="A41" t="s">
        <v>69</v>
      </c>
    </row>
    <row r="42" spans="1:1" x14ac:dyDescent="0.25">
      <c r="A42" t="s">
        <v>70</v>
      </c>
    </row>
    <row r="43" spans="1:1" x14ac:dyDescent="0.25">
      <c r="A43" t="s">
        <v>71</v>
      </c>
    </row>
    <row r="44" spans="1:1" x14ac:dyDescent="0.25">
      <c r="A44" t="s">
        <v>72</v>
      </c>
    </row>
    <row r="45" spans="1:1" x14ac:dyDescent="0.25">
      <c r="A45" t="s">
        <v>73</v>
      </c>
    </row>
    <row r="46" spans="1:1" x14ac:dyDescent="0.25">
      <c r="A46" t="s">
        <v>74</v>
      </c>
    </row>
    <row r="47" spans="1:1" x14ac:dyDescent="0.25">
      <c r="A47" t="s">
        <v>75</v>
      </c>
    </row>
    <row r="48" spans="1:1" x14ac:dyDescent="0.25">
      <c r="A48" t="s">
        <v>76</v>
      </c>
    </row>
    <row r="49" spans="1:1" x14ac:dyDescent="0.25">
      <c r="A49" t="s">
        <v>77</v>
      </c>
    </row>
    <row r="50" spans="1:1" x14ac:dyDescent="0.25">
      <c r="A50" t="s">
        <v>78</v>
      </c>
    </row>
    <row r="51" spans="1:1" x14ac:dyDescent="0.25">
      <c r="A51" t="s">
        <v>79</v>
      </c>
    </row>
    <row r="52" spans="1:1" x14ac:dyDescent="0.25">
      <c r="A52" t="s">
        <v>80</v>
      </c>
    </row>
    <row r="53" spans="1:1" x14ac:dyDescent="0.25">
      <c r="A53" t="s">
        <v>81</v>
      </c>
    </row>
    <row r="54" spans="1:1" x14ac:dyDescent="0.25">
      <c r="A54" t="s">
        <v>82</v>
      </c>
    </row>
    <row r="55" spans="1:1" x14ac:dyDescent="0.25">
      <c r="A55" t="s">
        <v>83</v>
      </c>
    </row>
    <row r="56" spans="1:1" x14ac:dyDescent="0.25">
      <c r="A56" t="s">
        <v>84</v>
      </c>
    </row>
    <row r="57" spans="1:1" x14ac:dyDescent="0.25">
      <c r="A57" t="s">
        <v>85</v>
      </c>
    </row>
    <row r="58" spans="1:1" x14ac:dyDescent="0.25">
      <c r="A58" t="s">
        <v>86</v>
      </c>
    </row>
    <row r="59" spans="1:1" x14ac:dyDescent="0.25">
      <c r="A59" t="s">
        <v>87</v>
      </c>
    </row>
    <row r="60" spans="1:1" x14ac:dyDescent="0.25">
      <c r="A60" t="s">
        <v>88</v>
      </c>
    </row>
    <row r="61" spans="1:1" x14ac:dyDescent="0.25">
      <c r="A61" t="s">
        <v>89</v>
      </c>
    </row>
    <row r="62" spans="1:1" x14ac:dyDescent="0.25">
      <c r="A62" t="s">
        <v>90</v>
      </c>
    </row>
    <row r="63" spans="1:1" x14ac:dyDescent="0.25">
      <c r="A63" t="s">
        <v>91</v>
      </c>
    </row>
    <row r="64" spans="1:1" x14ac:dyDescent="0.25">
      <c r="A64" t="s">
        <v>92</v>
      </c>
    </row>
    <row r="65" spans="1:1" x14ac:dyDescent="0.25">
      <c r="A65" t="s">
        <v>93</v>
      </c>
    </row>
    <row r="66" spans="1:1" x14ac:dyDescent="0.25">
      <c r="A66" t="s">
        <v>94</v>
      </c>
    </row>
    <row r="67" spans="1:1" x14ac:dyDescent="0.25">
      <c r="A67" t="s">
        <v>95</v>
      </c>
    </row>
    <row r="68" spans="1:1" x14ac:dyDescent="0.25">
      <c r="A68" t="s">
        <v>96</v>
      </c>
    </row>
    <row r="69" spans="1:1" x14ac:dyDescent="0.25">
      <c r="A69" t="s">
        <v>97</v>
      </c>
    </row>
    <row r="70" spans="1:1" x14ac:dyDescent="0.25">
      <c r="A70" t="s">
        <v>98</v>
      </c>
    </row>
    <row r="71" spans="1:1" x14ac:dyDescent="0.25">
      <c r="A71" t="s">
        <v>99</v>
      </c>
    </row>
    <row r="72" spans="1:1" x14ac:dyDescent="0.25">
      <c r="A72" t="s">
        <v>100</v>
      </c>
    </row>
    <row r="73" spans="1:1" x14ac:dyDescent="0.25">
      <c r="A73" t="s">
        <v>101</v>
      </c>
    </row>
    <row r="74" spans="1:1" x14ac:dyDescent="0.25">
      <c r="A74" t="s">
        <v>102</v>
      </c>
    </row>
    <row r="75" spans="1:1" x14ac:dyDescent="0.25">
      <c r="A75" t="s">
        <v>103</v>
      </c>
    </row>
    <row r="76" spans="1:1" x14ac:dyDescent="0.25">
      <c r="A76" t="s">
        <v>104</v>
      </c>
    </row>
    <row r="77" spans="1:1" x14ac:dyDescent="0.25">
      <c r="A77" t="s">
        <v>105</v>
      </c>
    </row>
    <row r="78" spans="1:1" x14ac:dyDescent="0.25">
      <c r="A78" t="s">
        <v>106</v>
      </c>
    </row>
    <row r="79" spans="1:1" x14ac:dyDescent="0.25">
      <c r="A79" t="s">
        <v>107</v>
      </c>
    </row>
    <row r="80" spans="1:1" x14ac:dyDescent="0.25">
      <c r="A80" t="s">
        <v>108</v>
      </c>
    </row>
    <row r="81" spans="1:1" x14ac:dyDescent="0.25">
      <c r="A81" t="s">
        <v>109</v>
      </c>
    </row>
    <row r="82" spans="1:1" x14ac:dyDescent="0.25">
      <c r="A82" t="s">
        <v>110</v>
      </c>
    </row>
    <row r="83" spans="1:1" x14ac:dyDescent="0.25">
      <c r="A83" t="s">
        <v>111</v>
      </c>
    </row>
    <row r="84" spans="1:1" x14ac:dyDescent="0.25">
      <c r="A84" t="s">
        <v>112</v>
      </c>
    </row>
    <row r="85" spans="1:1" x14ac:dyDescent="0.25">
      <c r="A85" t="s">
        <v>113</v>
      </c>
    </row>
    <row r="86" spans="1:1" x14ac:dyDescent="0.25">
      <c r="A86" t="s">
        <v>114</v>
      </c>
    </row>
    <row r="87" spans="1:1" x14ac:dyDescent="0.25">
      <c r="A87" t="s">
        <v>115</v>
      </c>
    </row>
    <row r="88" spans="1:1" x14ac:dyDescent="0.25">
      <c r="A88" t="s">
        <v>116</v>
      </c>
    </row>
    <row r="89" spans="1:1" x14ac:dyDescent="0.25">
      <c r="A89" t="s">
        <v>117</v>
      </c>
    </row>
    <row r="90" spans="1:1" x14ac:dyDescent="0.25">
      <c r="A90" t="s">
        <v>118</v>
      </c>
    </row>
    <row r="91" spans="1:1" x14ac:dyDescent="0.25">
      <c r="A91" t="s">
        <v>119</v>
      </c>
    </row>
    <row r="92" spans="1:1" x14ac:dyDescent="0.25">
      <c r="A92" t="s">
        <v>120</v>
      </c>
    </row>
    <row r="93" spans="1:1" x14ac:dyDescent="0.25">
      <c r="A93" t="s">
        <v>121</v>
      </c>
    </row>
    <row r="94" spans="1:1" x14ac:dyDescent="0.25">
      <c r="A94" t="s">
        <v>122</v>
      </c>
    </row>
    <row r="95" spans="1:1" x14ac:dyDescent="0.25">
      <c r="A95" t="s">
        <v>123</v>
      </c>
    </row>
    <row r="96" spans="1:1" x14ac:dyDescent="0.25">
      <c r="A96" t="s">
        <v>124</v>
      </c>
    </row>
    <row r="97" spans="1:1" x14ac:dyDescent="0.25">
      <c r="A97" t="s">
        <v>125</v>
      </c>
    </row>
    <row r="98" spans="1:1" x14ac:dyDescent="0.25">
      <c r="A98" t="s">
        <v>126</v>
      </c>
    </row>
    <row r="99" spans="1:1" x14ac:dyDescent="0.25">
      <c r="A99" t="s">
        <v>127</v>
      </c>
    </row>
    <row r="100" spans="1:1" x14ac:dyDescent="0.25">
      <c r="A100" t="s">
        <v>128</v>
      </c>
    </row>
    <row r="101" spans="1:1" x14ac:dyDescent="0.25">
      <c r="A101" t="s">
        <v>129</v>
      </c>
    </row>
    <row r="102" spans="1:1" x14ac:dyDescent="0.25">
      <c r="A102" t="s">
        <v>130</v>
      </c>
    </row>
    <row r="103" spans="1:1" x14ac:dyDescent="0.25">
      <c r="A103" t="s">
        <v>131</v>
      </c>
    </row>
    <row r="104" spans="1:1" x14ac:dyDescent="0.25">
      <c r="A104" t="s">
        <v>132</v>
      </c>
    </row>
    <row r="105" spans="1:1" x14ac:dyDescent="0.25">
      <c r="A105" t="s">
        <v>133</v>
      </c>
    </row>
    <row r="106" spans="1:1" x14ac:dyDescent="0.25">
      <c r="A106" t="s">
        <v>134</v>
      </c>
    </row>
    <row r="107" spans="1:1" x14ac:dyDescent="0.25">
      <c r="A107" t="s">
        <v>135</v>
      </c>
    </row>
    <row r="108" spans="1:1" x14ac:dyDescent="0.25">
      <c r="A108" t="s">
        <v>136</v>
      </c>
    </row>
    <row r="109" spans="1:1" x14ac:dyDescent="0.25">
      <c r="A109" t="s">
        <v>137</v>
      </c>
    </row>
    <row r="110" spans="1:1" x14ac:dyDescent="0.25">
      <c r="A110" t="s">
        <v>138</v>
      </c>
    </row>
    <row r="111" spans="1:1" x14ac:dyDescent="0.25">
      <c r="A111" t="s">
        <v>139</v>
      </c>
    </row>
    <row r="112" spans="1:1" x14ac:dyDescent="0.25">
      <c r="A112" t="s">
        <v>140</v>
      </c>
    </row>
    <row r="113" spans="1:1" x14ac:dyDescent="0.25">
      <c r="A113" t="s">
        <v>141</v>
      </c>
    </row>
    <row r="114" spans="1:1" x14ac:dyDescent="0.25">
      <c r="A114" t="s">
        <v>142</v>
      </c>
    </row>
    <row r="115" spans="1:1" x14ac:dyDescent="0.25">
      <c r="A115" t="s">
        <v>143</v>
      </c>
    </row>
    <row r="116" spans="1:1" x14ac:dyDescent="0.25">
      <c r="A116" t="s">
        <v>144</v>
      </c>
    </row>
    <row r="117" spans="1:1" x14ac:dyDescent="0.25">
      <c r="A117" t="s">
        <v>145</v>
      </c>
    </row>
    <row r="118" spans="1:1" x14ac:dyDescent="0.25">
      <c r="A118" t="s">
        <v>146</v>
      </c>
    </row>
    <row r="119" spans="1:1" x14ac:dyDescent="0.25">
      <c r="A119" t="s">
        <v>147</v>
      </c>
    </row>
    <row r="120" spans="1:1" x14ac:dyDescent="0.25">
      <c r="A120" t="s">
        <v>148</v>
      </c>
    </row>
  </sheetData>
  <mergeCells count="9">
    <mergeCell ref="D1:E1"/>
    <mergeCell ref="K1:K2"/>
    <mergeCell ref="D2:J2"/>
    <mergeCell ref="L2:R2"/>
    <mergeCell ref="K3:K16"/>
    <mergeCell ref="D9:E9"/>
    <mergeCell ref="L9:M9"/>
    <mergeCell ref="D12:E12"/>
    <mergeCell ref="L12:M12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21"/>
  <sheetViews>
    <sheetView zoomScaleNormal="100" workbookViewId="0">
      <selection activeCell="C13" sqref="C13"/>
    </sheetView>
  </sheetViews>
  <sheetFormatPr baseColWidth="10" defaultColWidth="9.140625" defaultRowHeight="15" x14ac:dyDescent="0.25"/>
  <cols>
    <col min="1" max="1" width="20.140625" customWidth="1"/>
    <col min="2" max="9" width="30.42578125" customWidth="1"/>
    <col min="10" max="12" width="14.42578125" customWidth="1"/>
    <col min="13" max="13" width="14.42578125" hidden="1" customWidth="1"/>
    <col min="14" max="1025" width="10.85546875" customWidth="1"/>
  </cols>
  <sheetData>
    <row r="2" spans="1:13" ht="30" x14ac:dyDescent="0.4">
      <c r="A2" s="2" t="s">
        <v>19</v>
      </c>
      <c r="B2" s="2"/>
      <c r="C2" s="2"/>
      <c r="D2" s="2"/>
      <c r="E2" s="2"/>
      <c r="F2" s="2"/>
      <c r="G2" s="2"/>
      <c r="H2" s="2"/>
      <c r="I2" s="2"/>
    </row>
    <row r="3" spans="1:13" x14ac:dyDescent="0.25">
      <c r="A3" s="41"/>
      <c r="B3" s="41"/>
      <c r="C3" s="41"/>
      <c r="D3" s="41"/>
      <c r="E3" s="41"/>
      <c r="F3" s="41"/>
      <c r="G3" s="41"/>
      <c r="H3" s="41"/>
      <c r="I3" s="41"/>
    </row>
    <row r="4" spans="1:13" ht="20.25" x14ac:dyDescent="0.3">
      <c r="A4" s="1" t="str">
        <f>CONCATENATE("FICHE D'ENGAGEMENT ",C7,D7)</f>
        <v>FICHE D'ENGAGEMENT 2024 / 2025</v>
      </c>
      <c r="B4" s="1"/>
      <c r="C4" s="1"/>
      <c r="D4" s="1"/>
      <c r="E4" s="1"/>
      <c r="F4" s="1"/>
      <c r="G4" s="1"/>
      <c r="H4" s="1"/>
      <c r="I4" s="1"/>
    </row>
    <row r="5" spans="1:13" x14ac:dyDescent="0.25">
      <c r="A5" s="41"/>
      <c r="B5" s="41"/>
      <c r="C5" s="41"/>
      <c r="D5" s="41"/>
      <c r="E5" s="41"/>
      <c r="F5" s="41"/>
      <c r="G5" s="41"/>
      <c r="H5" s="41"/>
      <c r="I5" s="41"/>
    </row>
    <row r="6" spans="1:13" ht="20.25" x14ac:dyDescent="0.3">
      <c r="A6" s="173" t="s">
        <v>20</v>
      </c>
      <c r="B6" s="173"/>
      <c r="C6" s="173"/>
      <c r="D6" s="173"/>
      <c r="E6" s="173"/>
      <c r="F6" s="173"/>
      <c r="G6" s="173"/>
      <c r="H6" s="173"/>
      <c r="I6" s="173"/>
    </row>
    <row r="7" spans="1:13" ht="26.25" x14ac:dyDescent="0.4">
      <c r="A7" s="174" t="s">
        <v>21</v>
      </c>
      <c r="B7" s="174"/>
      <c r="C7" s="42">
        <v>2024</v>
      </c>
      <c r="D7" s="43" t="str">
        <f>CONCATENATE(" / ",C7+1)</f>
        <v xml:space="preserve"> / 2025</v>
      </c>
      <c r="E7" s="44"/>
      <c r="F7" s="44"/>
      <c r="G7" s="44"/>
      <c r="H7" s="44"/>
      <c r="I7" s="44"/>
    </row>
    <row r="8" spans="1:13" x14ac:dyDescent="0.25">
      <c r="A8" s="41"/>
      <c r="B8" s="41"/>
      <c r="C8" s="45" t="s">
        <v>22</v>
      </c>
      <c r="D8" s="41"/>
      <c r="E8" s="41"/>
      <c r="F8" s="41"/>
      <c r="G8" s="41"/>
      <c r="H8" s="41"/>
      <c r="I8" s="41"/>
    </row>
    <row r="9" spans="1:13" ht="75" customHeight="1" x14ac:dyDescent="0.25">
      <c r="A9" s="175" t="s">
        <v>23</v>
      </c>
      <c r="B9" s="175"/>
      <c r="C9" s="175"/>
      <c r="D9" s="175"/>
      <c r="E9" s="175"/>
      <c r="F9" s="175"/>
      <c r="G9" s="175"/>
      <c r="H9" s="175"/>
      <c r="I9" s="175"/>
    </row>
    <row r="10" spans="1:13" x14ac:dyDescent="0.25">
      <c r="M10" t="s">
        <v>24</v>
      </c>
    </row>
    <row r="11" spans="1:13" x14ac:dyDescent="0.25">
      <c r="A11" s="176" t="s">
        <v>25</v>
      </c>
      <c r="B11" s="176"/>
      <c r="C11" s="176"/>
      <c r="D11" s="176"/>
      <c r="E11" s="176"/>
      <c r="F11" s="176"/>
      <c r="G11" s="176"/>
      <c r="H11" s="176"/>
      <c r="I11" s="176"/>
      <c r="M11" t="s">
        <v>26</v>
      </c>
    </row>
    <row r="12" spans="1:13" x14ac:dyDescent="0.25">
      <c r="A12" s="46" t="s">
        <v>27</v>
      </c>
      <c r="B12" s="46" t="s">
        <v>28</v>
      </c>
      <c r="C12" s="47" t="s">
        <v>29</v>
      </c>
      <c r="D12" s="177" t="s">
        <v>30</v>
      </c>
      <c r="E12" s="177"/>
      <c r="F12" s="177"/>
      <c r="G12" s="177"/>
      <c r="H12" s="177"/>
      <c r="I12" s="177"/>
      <c r="M12" t="s">
        <v>31</v>
      </c>
    </row>
    <row r="13" spans="1:13" x14ac:dyDescent="0.25">
      <c r="A13" s="49"/>
      <c r="B13" s="49"/>
      <c r="C13" s="49"/>
      <c r="D13" s="178"/>
      <c r="E13" s="178"/>
      <c r="F13" s="178"/>
      <c r="G13" s="178"/>
      <c r="H13" s="178"/>
      <c r="I13" s="178"/>
      <c r="M13" t="s">
        <v>32</v>
      </c>
    </row>
    <row r="14" spans="1:13" ht="25.5" customHeight="1" x14ac:dyDescent="0.25">
      <c r="A14" s="179" t="s">
        <v>33</v>
      </c>
      <c r="B14" s="179"/>
      <c r="C14" s="179"/>
      <c r="D14" s="179"/>
      <c r="E14" s="179"/>
      <c r="F14" s="179"/>
      <c r="G14" s="179"/>
      <c r="H14" s="179"/>
      <c r="I14" s="179"/>
      <c r="M14" t="s">
        <v>34</v>
      </c>
    </row>
    <row r="15" spans="1:13" ht="22.5" customHeight="1" x14ac:dyDescent="0.25">
      <c r="A15" s="180"/>
      <c r="B15" s="180"/>
      <c r="C15" s="46" t="s">
        <v>35</v>
      </c>
      <c r="D15" s="46" t="s">
        <v>36</v>
      </c>
      <c r="E15" s="46" t="s">
        <v>37</v>
      </c>
      <c r="F15" s="46" t="s">
        <v>38</v>
      </c>
      <c r="G15" s="46" t="s">
        <v>39</v>
      </c>
      <c r="H15" s="46" t="s">
        <v>40</v>
      </c>
      <c r="I15" s="50" t="s">
        <v>41</v>
      </c>
      <c r="M15" t="s">
        <v>42</v>
      </c>
    </row>
    <row r="16" spans="1:13" x14ac:dyDescent="0.25">
      <c r="A16" s="180"/>
      <c r="B16" s="180"/>
      <c r="C16" s="51"/>
      <c r="D16" s="51"/>
      <c r="E16" s="51"/>
      <c r="F16" s="51"/>
      <c r="G16" s="51"/>
      <c r="H16" s="52"/>
      <c r="I16" s="52"/>
      <c r="M16" t="s">
        <v>43</v>
      </c>
    </row>
    <row r="17" spans="13:13" x14ac:dyDescent="0.25">
      <c r="M17" t="s">
        <v>44</v>
      </c>
    </row>
    <row r="18" spans="13:13" x14ac:dyDescent="0.25">
      <c r="M18" t="s">
        <v>45</v>
      </c>
    </row>
    <row r="19" spans="13:13" x14ac:dyDescent="0.25">
      <c r="M19" t="s">
        <v>46</v>
      </c>
    </row>
    <row r="20" spans="13:13" x14ac:dyDescent="0.25">
      <c r="M20" t="s">
        <v>47</v>
      </c>
    </row>
    <row r="21" spans="13:13" x14ac:dyDescent="0.25">
      <c r="M21" t="s">
        <v>48</v>
      </c>
    </row>
    <row r="22" spans="13:13" x14ac:dyDescent="0.25">
      <c r="M22" t="s">
        <v>49</v>
      </c>
    </row>
    <row r="23" spans="13:13" x14ac:dyDescent="0.25">
      <c r="M23" t="s">
        <v>50</v>
      </c>
    </row>
    <row r="24" spans="13:13" x14ac:dyDescent="0.25">
      <c r="M24" t="s">
        <v>51</v>
      </c>
    </row>
    <row r="25" spans="13:13" x14ac:dyDescent="0.25">
      <c r="M25" t="s">
        <v>52</v>
      </c>
    </row>
    <row r="26" spans="13:13" x14ac:dyDescent="0.25">
      <c r="M26" t="s">
        <v>53</v>
      </c>
    </row>
    <row r="27" spans="13:13" x14ac:dyDescent="0.25">
      <c r="M27" t="s">
        <v>54</v>
      </c>
    </row>
    <row r="28" spans="13:13" x14ac:dyDescent="0.25">
      <c r="M28" t="s">
        <v>55</v>
      </c>
    </row>
    <row r="29" spans="13:13" x14ac:dyDescent="0.25">
      <c r="M29" t="s">
        <v>56</v>
      </c>
    </row>
    <row r="30" spans="13:13" x14ac:dyDescent="0.25">
      <c r="M30" t="s">
        <v>57</v>
      </c>
    </row>
    <row r="31" spans="13:13" x14ac:dyDescent="0.25">
      <c r="M31" t="s">
        <v>58</v>
      </c>
    </row>
    <row r="32" spans="13:13" x14ac:dyDescent="0.25">
      <c r="M32" t="s">
        <v>59</v>
      </c>
    </row>
    <row r="33" spans="13:13" x14ac:dyDescent="0.25">
      <c r="M33" t="s">
        <v>60</v>
      </c>
    </row>
    <row r="34" spans="13:13" x14ac:dyDescent="0.25">
      <c r="M34" t="s">
        <v>61</v>
      </c>
    </row>
    <row r="35" spans="13:13" x14ac:dyDescent="0.25">
      <c r="M35" t="s">
        <v>62</v>
      </c>
    </row>
    <row r="36" spans="13:13" x14ac:dyDescent="0.25">
      <c r="M36" t="s">
        <v>63</v>
      </c>
    </row>
    <row r="37" spans="13:13" x14ac:dyDescent="0.25">
      <c r="M37" t="s">
        <v>64</v>
      </c>
    </row>
    <row r="38" spans="13:13" x14ac:dyDescent="0.25">
      <c r="M38" t="s">
        <v>65</v>
      </c>
    </row>
    <row r="39" spans="13:13" x14ac:dyDescent="0.25">
      <c r="M39" t="s">
        <v>66</v>
      </c>
    </row>
    <row r="40" spans="13:13" x14ac:dyDescent="0.25">
      <c r="M40" t="s">
        <v>67</v>
      </c>
    </row>
    <row r="41" spans="13:13" x14ac:dyDescent="0.25">
      <c r="M41" t="s">
        <v>68</v>
      </c>
    </row>
    <row r="42" spans="13:13" x14ac:dyDescent="0.25">
      <c r="M42" t="s">
        <v>69</v>
      </c>
    </row>
    <row r="43" spans="13:13" x14ac:dyDescent="0.25">
      <c r="M43" t="s">
        <v>70</v>
      </c>
    </row>
    <row r="44" spans="13:13" x14ac:dyDescent="0.25">
      <c r="M44" t="s">
        <v>71</v>
      </c>
    </row>
    <row r="45" spans="13:13" x14ac:dyDescent="0.25">
      <c r="M45" t="s">
        <v>72</v>
      </c>
    </row>
    <row r="46" spans="13:13" x14ac:dyDescent="0.25">
      <c r="M46" t="s">
        <v>73</v>
      </c>
    </row>
    <row r="47" spans="13:13" x14ac:dyDescent="0.25">
      <c r="M47" t="s">
        <v>74</v>
      </c>
    </row>
    <row r="48" spans="13:13" x14ac:dyDescent="0.25">
      <c r="M48" t="s">
        <v>75</v>
      </c>
    </row>
    <row r="49" spans="13:13" x14ac:dyDescent="0.25">
      <c r="M49" t="s">
        <v>76</v>
      </c>
    </row>
    <row r="50" spans="13:13" x14ac:dyDescent="0.25">
      <c r="M50" t="s">
        <v>77</v>
      </c>
    </row>
    <row r="51" spans="13:13" x14ac:dyDescent="0.25">
      <c r="M51" t="s">
        <v>78</v>
      </c>
    </row>
    <row r="52" spans="13:13" x14ac:dyDescent="0.25">
      <c r="M52" t="s">
        <v>79</v>
      </c>
    </row>
    <row r="53" spans="13:13" x14ac:dyDescent="0.25">
      <c r="M53" t="s">
        <v>80</v>
      </c>
    </row>
    <row r="54" spans="13:13" x14ac:dyDescent="0.25">
      <c r="M54" t="s">
        <v>81</v>
      </c>
    </row>
    <row r="55" spans="13:13" x14ac:dyDescent="0.25">
      <c r="M55" t="s">
        <v>82</v>
      </c>
    </row>
    <row r="56" spans="13:13" x14ac:dyDescent="0.25">
      <c r="M56" t="s">
        <v>83</v>
      </c>
    </row>
    <row r="57" spans="13:13" x14ac:dyDescent="0.25">
      <c r="M57" t="s">
        <v>84</v>
      </c>
    </row>
    <row r="58" spans="13:13" x14ac:dyDescent="0.25">
      <c r="M58" t="s">
        <v>85</v>
      </c>
    </row>
    <row r="59" spans="13:13" x14ac:dyDescent="0.25">
      <c r="M59" t="s">
        <v>86</v>
      </c>
    </row>
    <row r="60" spans="13:13" x14ac:dyDescent="0.25">
      <c r="M60" t="s">
        <v>87</v>
      </c>
    </row>
    <row r="61" spans="13:13" x14ac:dyDescent="0.25">
      <c r="M61" t="s">
        <v>88</v>
      </c>
    </row>
    <row r="62" spans="13:13" x14ac:dyDescent="0.25">
      <c r="M62" t="s">
        <v>89</v>
      </c>
    </row>
    <row r="63" spans="13:13" x14ac:dyDescent="0.25">
      <c r="M63" t="s">
        <v>90</v>
      </c>
    </row>
    <row r="64" spans="13:13" x14ac:dyDescent="0.25">
      <c r="M64" t="s">
        <v>91</v>
      </c>
    </row>
    <row r="65" spans="13:13" x14ac:dyDescent="0.25">
      <c r="M65" t="s">
        <v>92</v>
      </c>
    </row>
    <row r="66" spans="13:13" x14ac:dyDescent="0.25">
      <c r="M66" t="s">
        <v>93</v>
      </c>
    </row>
    <row r="67" spans="13:13" x14ac:dyDescent="0.25">
      <c r="M67" t="s">
        <v>94</v>
      </c>
    </row>
    <row r="68" spans="13:13" x14ac:dyDescent="0.25">
      <c r="M68" t="s">
        <v>95</v>
      </c>
    </row>
    <row r="69" spans="13:13" x14ac:dyDescent="0.25">
      <c r="M69" t="s">
        <v>96</v>
      </c>
    </row>
    <row r="70" spans="13:13" x14ac:dyDescent="0.25">
      <c r="M70" t="s">
        <v>97</v>
      </c>
    </row>
    <row r="71" spans="13:13" x14ac:dyDescent="0.25">
      <c r="M71" t="s">
        <v>98</v>
      </c>
    </row>
    <row r="72" spans="13:13" x14ac:dyDescent="0.25">
      <c r="M72" t="s">
        <v>99</v>
      </c>
    </row>
    <row r="73" spans="13:13" x14ac:dyDescent="0.25">
      <c r="M73" t="s">
        <v>100</v>
      </c>
    </row>
    <row r="74" spans="13:13" x14ac:dyDescent="0.25">
      <c r="M74" t="s">
        <v>101</v>
      </c>
    </row>
    <row r="75" spans="13:13" x14ac:dyDescent="0.25">
      <c r="M75" t="s">
        <v>102</v>
      </c>
    </row>
    <row r="76" spans="13:13" x14ac:dyDescent="0.25">
      <c r="M76" t="s">
        <v>103</v>
      </c>
    </row>
    <row r="77" spans="13:13" x14ac:dyDescent="0.25">
      <c r="M77" t="s">
        <v>104</v>
      </c>
    </row>
    <row r="78" spans="13:13" x14ac:dyDescent="0.25">
      <c r="M78" t="s">
        <v>105</v>
      </c>
    </row>
    <row r="79" spans="13:13" x14ac:dyDescent="0.25">
      <c r="M79" t="s">
        <v>106</v>
      </c>
    </row>
    <row r="80" spans="13:13" x14ac:dyDescent="0.25">
      <c r="M80" t="s">
        <v>107</v>
      </c>
    </row>
    <row r="81" spans="13:13" x14ac:dyDescent="0.25">
      <c r="M81" t="s">
        <v>108</v>
      </c>
    </row>
    <row r="82" spans="13:13" x14ac:dyDescent="0.25">
      <c r="M82" t="s">
        <v>109</v>
      </c>
    </row>
    <row r="83" spans="13:13" x14ac:dyDescent="0.25">
      <c r="M83" t="s">
        <v>110</v>
      </c>
    </row>
    <row r="84" spans="13:13" x14ac:dyDescent="0.25">
      <c r="M84" t="s">
        <v>111</v>
      </c>
    </row>
    <row r="85" spans="13:13" x14ac:dyDescent="0.25">
      <c r="M85" t="s">
        <v>112</v>
      </c>
    </row>
    <row r="86" spans="13:13" x14ac:dyDescent="0.25">
      <c r="M86" t="s">
        <v>113</v>
      </c>
    </row>
    <row r="87" spans="13:13" x14ac:dyDescent="0.25">
      <c r="M87" t="s">
        <v>114</v>
      </c>
    </row>
    <row r="88" spans="13:13" x14ac:dyDescent="0.25">
      <c r="M88" t="s">
        <v>115</v>
      </c>
    </row>
    <row r="89" spans="13:13" x14ac:dyDescent="0.25">
      <c r="M89" t="s">
        <v>116</v>
      </c>
    </row>
    <row r="90" spans="13:13" x14ac:dyDescent="0.25">
      <c r="M90" t="s">
        <v>117</v>
      </c>
    </row>
    <row r="91" spans="13:13" x14ac:dyDescent="0.25">
      <c r="M91" t="s">
        <v>118</v>
      </c>
    </row>
    <row r="92" spans="13:13" x14ac:dyDescent="0.25">
      <c r="M92" t="s">
        <v>119</v>
      </c>
    </row>
    <row r="93" spans="13:13" x14ac:dyDescent="0.25">
      <c r="M93" t="s">
        <v>120</v>
      </c>
    </row>
    <row r="94" spans="13:13" x14ac:dyDescent="0.25">
      <c r="M94" t="s">
        <v>121</v>
      </c>
    </row>
    <row r="95" spans="13:13" x14ac:dyDescent="0.25">
      <c r="M95" t="s">
        <v>122</v>
      </c>
    </row>
    <row r="96" spans="13:13" x14ac:dyDescent="0.25">
      <c r="M96" t="s">
        <v>123</v>
      </c>
    </row>
    <row r="97" spans="13:13" x14ac:dyDescent="0.25">
      <c r="M97" t="s">
        <v>124</v>
      </c>
    </row>
    <row r="98" spans="13:13" x14ac:dyDescent="0.25">
      <c r="M98" t="s">
        <v>125</v>
      </c>
    </row>
    <row r="99" spans="13:13" x14ac:dyDescent="0.25">
      <c r="M99" t="s">
        <v>126</v>
      </c>
    </row>
    <row r="100" spans="13:13" x14ac:dyDescent="0.25">
      <c r="M100" t="s">
        <v>127</v>
      </c>
    </row>
    <row r="101" spans="13:13" x14ac:dyDescent="0.25">
      <c r="M101" t="s">
        <v>128</v>
      </c>
    </row>
    <row r="102" spans="13:13" x14ac:dyDescent="0.25">
      <c r="M102" t="s">
        <v>129</v>
      </c>
    </row>
    <row r="103" spans="13:13" x14ac:dyDescent="0.25">
      <c r="M103" t="s">
        <v>130</v>
      </c>
    </row>
    <row r="104" spans="13:13" x14ac:dyDescent="0.25">
      <c r="M104" t="s">
        <v>131</v>
      </c>
    </row>
    <row r="105" spans="13:13" x14ac:dyDescent="0.25">
      <c r="M105" t="s">
        <v>132</v>
      </c>
    </row>
    <row r="106" spans="13:13" x14ac:dyDescent="0.25">
      <c r="M106" t="s">
        <v>133</v>
      </c>
    </row>
    <row r="107" spans="13:13" x14ac:dyDescent="0.25">
      <c r="M107" t="s">
        <v>134</v>
      </c>
    </row>
    <row r="108" spans="13:13" x14ac:dyDescent="0.25">
      <c r="M108" t="s">
        <v>135</v>
      </c>
    </row>
    <row r="109" spans="13:13" x14ac:dyDescent="0.25">
      <c r="M109" t="s">
        <v>136</v>
      </c>
    </row>
    <row r="110" spans="13:13" x14ac:dyDescent="0.25">
      <c r="M110" t="s">
        <v>137</v>
      </c>
    </row>
    <row r="111" spans="13:13" x14ac:dyDescent="0.25">
      <c r="M111" t="s">
        <v>138</v>
      </c>
    </row>
    <row r="112" spans="13:13" x14ac:dyDescent="0.25">
      <c r="M112" t="s">
        <v>139</v>
      </c>
    </row>
    <row r="113" spans="13:13" x14ac:dyDescent="0.25">
      <c r="M113" t="s">
        <v>140</v>
      </c>
    </row>
    <row r="114" spans="13:13" x14ac:dyDescent="0.25">
      <c r="M114" t="s">
        <v>141</v>
      </c>
    </row>
    <row r="115" spans="13:13" x14ac:dyDescent="0.25">
      <c r="M115" t="s">
        <v>142</v>
      </c>
    </row>
    <row r="116" spans="13:13" x14ac:dyDescent="0.25">
      <c r="M116" t="s">
        <v>143</v>
      </c>
    </row>
    <row r="117" spans="13:13" x14ac:dyDescent="0.25">
      <c r="M117" t="s">
        <v>144</v>
      </c>
    </row>
    <row r="118" spans="13:13" x14ac:dyDescent="0.25">
      <c r="M118" t="s">
        <v>145</v>
      </c>
    </row>
    <row r="119" spans="13:13" x14ac:dyDescent="0.25">
      <c r="M119" t="s">
        <v>146</v>
      </c>
    </row>
    <row r="120" spans="13:13" x14ac:dyDescent="0.25">
      <c r="M120" t="s">
        <v>147</v>
      </c>
    </row>
    <row r="121" spans="13:13" x14ac:dyDescent="0.25">
      <c r="M121" t="s">
        <v>148</v>
      </c>
    </row>
  </sheetData>
  <sheetProtection algorithmName="SHA-512" hashValue="i6gTQCyZMtVufp5Fk6KjtEK05sxkHdBbxGuP2A25mQdPOktY2PSA9TCBaAKSJTn5RDNCBBLcRb8EqIfO8trWEw==" saltValue="+XZ6EpTFzOHPvDkVs/BgSg==" spinCount="100000" sheet="1" objects="1" scenarios="1" selectLockedCells="1"/>
  <mergeCells count="10">
    <mergeCell ref="A11:I11"/>
    <mergeCell ref="D12:I12"/>
    <mergeCell ref="D13:I13"/>
    <mergeCell ref="A14:I14"/>
    <mergeCell ref="A15:B16"/>
    <mergeCell ref="A2:I2"/>
    <mergeCell ref="A4:I4"/>
    <mergeCell ref="A6:I6"/>
    <mergeCell ref="A7:B7"/>
    <mergeCell ref="A9:I9"/>
  </mergeCells>
  <dataValidations count="2">
    <dataValidation type="list" allowBlank="1" showInputMessage="1" showErrorMessage="1" sqref="B13" xr:uid="{00000000-0002-0000-0100-000000000000}">
      <formula1>$M$17:$M$121</formula1>
      <formula2>0</formula2>
    </dataValidation>
    <dataValidation type="list" allowBlank="1" showInputMessage="1" showErrorMessage="1" sqref="C13" xr:uid="{00000000-0002-0000-0100-000001000000}">
      <formula1>$M$10:$M$16</formula1>
      <formula2>0</formula2>
    </dataValidation>
  </dataValidations>
  <pageMargins left="0.70833333333333304" right="0.70833333333333304" top="0.74791666666666701" bottom="0.74791666666666701" header="0.511811023622047" footer="0.511811023622047"/>
  <pageSetup paperSize="9" scale="5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"/>
  <sheetViews>
    <sheetView zoomScaleNormal="100" workbookViewId="0">
      <selection activeCell="D15" sqref="D15"/>
    </sheetView>
  </sheetViews>
  <sheetFormatPr baseColWidth="10" defaultColWidth="9.140625" defaultRowHeight="15" x14ac:dyDescent="0.25"/>
  <cols>
    <col min="1" max="1" width="4.42578125" customWidth="1"/>
    <col min="2" max="2" width="15" customWidth="1"/>
    <col min="3" max="3" width="35.7109375" customWidth="1"/>
    <col min="4" max="4" width="31.28515625" customWidth="1"/>
    <col min="5" max="5" width="17.7109375" customWidth="1"/>
    <col min="6" max="6" width="25.7109375" customWidth="1"/>
    <col min="7" max="7" width="5.5703125" customWidth="1"/>
    <col min="8" max="1019" width="10.85546875" customWidth="1"/>
  </cols>
  <sheetData>
    <row r="1" spans="1:6" ht="23.25" x14ac:dyDescent="0.35">
      <c r="A1" s="181" t="s">
        <v>149</v>
      </c>
      <c r="B1" s="181"/>
      <c r="C1" s="181"/>
      <c r="D1" s="181"/>
      <c r="E1" s="182" t="s">
        <v>150</v>
      </c>
      <c r="F1" s="182"/>
    </row>
    <row r="2" spans="1:6" ht="36" customHeight="1" x14ac:dyDescent="0.35">
      <c r="A2" s="183" t="s">
        <v>151</v>
      </c>
      <c r="B2" s="183"/>
      <c r="C2" s="183"/>
      <c r="D2" s="183"/>
      <c r="E2" s="53">
        <f>FEUIL1!$I$4</f>
        <v>41640</v>
      </c>
      <c r="F2" s="54">
        <f>FEUIL1!$J$4</f>
        <v>42735</v>
      </c>
    </row>
    <row r="3" spans="1:6" ht="20.25" x14ac:dyDescent="0.3">
      <c r="A3" s="184" t="s">
        <v>152</v>
      </c>
      <c r="B3" s="184"/>
      <c r="C3" s="184"/>
      <c r="D3" s="184"/>
      <c r="E3" s="184"/>
      <c r="F3" s="184"/>
    </row>
    <row r="4" spans="1:6" ht="31.5" x14ac:dyDescent="0.25">
      <c r="A4" s="55">
        <f>COUNTA(C5:C43)</f>
        <v>0</v>
      </c>
      <c r="B4" s="56" t="s">
        <v>153</v>
      </c>
      <c r="C4" s="57" t="s">
        <v>36</v>
      </c>
      <c r="D4" s="58" t="s">
        <v>35</v>
      </c>
      <c r="E4" s="59" t="s">
        <v>154</v>
      </c>
      <c r="F4" s="58" t="s">
        <v>155</v>
      </c>
    </row>
    <row r="5" spans="1:6" x14ac:dyDescent="0.25">
      <c r="A5" s="60"/>
      <c r="B5" s="61" t="s">
        <v>156</v>
      </c>
      <c r="C5" s="62"/>
      <c r="D5" s="63"/>
      <c r="E5" s="64"/>
      <c r="F5" s="65"/>
    </row>
    <row r="6" spans="1:6" x14ac:dyDescent="0.25">
      <c r="A6" s="66"/>
      <c r="B6" s="67" t="s">
        <v>156</v>
      </c>
      <c r="C6" s="62"/>
      <c r="D6" s="63"/>
      <c r="E6" s="68"/>
      <c r="F6" s="69"/>
    </row>
    <row r="7" spans="1:6" x14ac:dyDescent="0.25">
      <c r="A7" s="66"/>
      <c r="B7" s="67" t="s">
        <v>156</v>
      </c>
      <c r="C7" s="62"/>
      <c r="D7" s="63"/>
      <c r="E7" s="68"/>
      <c r="F7" s="69"/>
    </row>
    <row r="8" spans="1:6" x14ac:dyDescent="0.25">
      <c r="A8" s="66"/>
      <c r="B8" s="67" t="s">
        <v>156</v>
      </c>
      <c r="C8" s="62"/>
      <c r="D8" s="63"/>
      <c r="E8" s="68"/>
      <c r="F8" s="69"/>
    </row>
    <row r="9" spans="1:6" x14ac:dyDescent="0.25">
      <c r="A9" s="66"/>
      <c r="B9" s="67" t="s">
        <v>156</v>
      </c>
      <c r="C9" s="62"/>
      <c r="D9" s="63"/>
      <c r="E9" s="68"/>
      <c r="F9" s="69"/>
    </row>
    <row r="10" spans="1:6" x14ac:dyDescent="0.25">
      <c r="A10" s="66"/>
      <c r="B10" s="67" t="s">
        <v>156</v>
      </c>
      <c r="C10" s="62"/>
      <c r="D10" s="63"/>
      <c r="E10" s="68"/>
      <c r="F10" s="69"/>
    </row>
    <row r="11" spans="1:6" x14ac:dyDescent="0.25">
      <c r="A11" s="66"/>
      <c r="B11" s="67" t="s">
        <v>156</v>
      </c>
      <c r="C11" s="62"/>
      <c r="D11" s="63"/>
      <c r="E11" s="68"/>
      <c r="F11" s="69"/>
    </row>
    <row r="12" spans="1:6" x14ac:dyDescent="0.25">
      <c r="A12" s="66"/>
      <c r="B12" s="67" t="s">
        <v>156</v>
      </c>
      <c r="C12" s="62"/>
      <c r="D12" s="63"/>
      <c r="E12" s="68"/>
      <c r="F12" s="69"/>
    </row>
    <row r="13" spans="1:6" x14ac:dyDescent="0.25">
      <c r="A13" s="66"/>
      <c r="B13" s="67" t="s">
        <v>156</v>
      </c>
      <c r="C13" s="62"/>
      <c r="D13" s="63"/>
      <c r="E13" s="68"/>
      <c r="F13" s="69"/>
    </row>
    <row r="14" spans="1:6" x14ac:dyDescent="0.25">
      <c r="A14" s="66"/>
      <c r="B14" s="67" t="s">
        <v>156</v>
      </c>
      <c r="C14" s="62"/>
      <c r="D14" s="63"/>
      <c r="E14" s="68"/>
      <c r="F14" s="69"/>
    </row>
    <row r="15" spans="1:6" x14ac:dyDescent="0.25">
      <c r="A15" s="66"/>
      <c r="B15" s="67" t="s">
        <v>156</v>
      </c>
      <c r="C15" s="62"/>
      <c r="D15" s="63"/>
      <c r="E15" s="68"/>
      <c r="F15" s="69"/>
    </row>
    <row r="16" spans="1:6" x14ac:dyDescent="0.25">
      <c r="A16" s="66"/>
      <c r="B16" s="67" t="s">
        <v>156</v>
      </c>
      <c r="C16" s="70"/>
      <c r="D16" s="70"/>
      <c r="E16" s="68"/>
      <c r="F16" s="69"/>
    </row>
    <row r="17" spans="1:6" x14ac:dyDescent="0.25">
      <c r="A17" s="66"/>
      <c r="B17" s="67" t="s">
        <v>156</v>
      </c>
      <c r="C17" s="70"/>
      <c r="D17" s="70"/>
      <c r="E17" s="68"/>
      <c r="F17" s="69"/>
    </row>
    <row r="18" spans="1:6" x14ac:dyDescent="0.25">
      <c r="A18" s="66"/>
      <c r="B18" s="67" t="s">
        <v>156</v>
      </c>
      <c r="C18" s="70"/>
      <c r="D18" s="70"/>
      <c r="E18" s="68"/>
      <c r="F18" s="69"/>
    </row>
    <row r="19" spans="1:6" x14ac:dyDescent="0.25">
      <c r="A19" s="66"/>
      <c r="B19" s="67" t="s">
        <v>156</v>
      </c>
      <c r="C19" s="70"/>
      <c r="D19" s="70"/>
      <c r="E19" s="68"/>
      <c r="F19" s="69"/>
    </row>
    <row r="20" spans="1:6" x14ac:dyDescent="0.25">
      <c r="A20" s="66"/>
      <c r="B20" s="67" t="s">
        <v>156</v>
      </c>
      <c r="C20" s="70"/>
      <c r="D20" s="70"/>
      <c r="E20" s="68"/>
      <c r="F20" s="69"/>
    </row>
    <row r="21" spans="1:6" x14ac:dyDescent="0.25">
      <c r="A21" s="66"/>
      <c r="B21" s="67" t="s">
        <v>156</v>
      </c>
      <c r="C21" s="70"/>
      <c r="D21" s="70"/>
      <c r="E21" s="68"/>
      <c r="F21" s="69"/>
    </row>
    <row r="22" spans="1:6" x14ac:dyDescent="0.25">
      <c r="A22" s="66"/>
      <c r="B22" s="67" t="s">
        <v>156</v>
      </c>
      <c r="C22" s="70"/>
      <c r="D22" s="70"/>
      <c r="E22" s="68"/>
      <c r="F22" s="69"/>
    </row>
    <row r="23" spans="1:6" x14ac:dyDescent="0.25">
      <c r="A23" s="66"/>
      <c r="B23" s="67" t="s">
        <v>156</v>
      </c>
      <c r="C23" s="70"/>
      <c r="D23" s="70"/>
      <c r="E23" s="68"/>
      <c r="F23" s="69"/>
    </row>
    <row r="24" spans="1:6" x14ac:dyDescent="0.25">
      <c r="A24" s="66"/>
      <c r="B24" s="67" t="s">
        <v>156</v>
      </c>
      <c r="C24" s="70"/>
      <c r="D24" s="70"/>
      <c r="E24" s="68"/>
      <c r="F24" s="69"/>
    </row>
    <row r="25" spans="1:6" x14ac:dyDescent="0.25">
      <c r="A25" s="66"/>
      <c r="B25" s="67" t="s">
        <v>156</v>
      </c>
      <c r="C25" s="70"/>
      <c r="D25" s="70"/>
      <c r="E25" s="68"/>
      <c r="F25" s="69"/>
    </row>
    <row r="26" spans="1:6" x14ac:dyDescent="0.25">
      <c r="A26" s="66"/>
      <c r="B26" s="67" t="s">
        <v>156</v>
      </c>
      <c r="C26" s="70"/>
      <c r="D26" s="70"/>
      <c r="E26" s="68"/>
      <c r="F26" s="69"/>
    </row>
    <row r="27" spans="1:6" x14ac:dyDescent="0.25">
      <c r="A27" s="66"/>
      <c r="B27" s="67" t="s">
        <v>156</v>
      </c>
      <c r="C27" s="70"/>
      <c r="D27" s="70"/>
      <c r="E27" s="68"/>
      <c r="F27" s="69"/>
    </row>
    <row r="28" spans="1:6" x14ac:dyDescent="0.25">
      <c r="A28" s="66"/>
      <c r="B28" s="67" t="s">
        <v>156</v>
      </c>
      <c r="C28" s="70"/>
      <c r="D28" s="70"/>
      <c r="E28" s="68"/>
      <c r="F28" s="69"/>
    </row>
    <row r="29" spans="1:6" x14ac:dyDescent="0.25">
      <c r="A29" s="66"/>
      <c r="B29" s="67" t="s">
        <v>156</v>
      </c>
      <c r="C29" s="70"/>
      <c r="D29" s="70"/>
      <c r="E29" s="68"/>
      <c r="F29" s="69"/>
    </row>
    <row r="30" spans="1:6" x14ac:dyDescent="0.25">
      <c r="A30" s="66"/>
      <c r="B30" s="67" t="s">
        <v>156</v>
      </c>
      <c r="C30" s="70"/>
      <c r="D30" s="70"/>
      <c r="E30" s="68"/>
      <c r="F30" s="69"/>
    </row>
    <row r="31" spans="1:6" x14ac:dyDescent="0.25">
      <c r="A31" s="66"/>
      <c r="B31" s="67" t="s">
        <v>156</v>
      </c>
      <c r="C31" s="70"/>
      <c r="D31" s="70"/>
      <c r="E31" s="68"/>
      <c r="F31" s="69"/>
    </row>
    <row r="32" spans="1:6" x14ac:dyDescent="0.25">
      <c r="A32" s="66"/>
      <c r="B32" s="67" t="s">
        <v>156</v>
      </c>
      <c r="C32" s="70"/>
      <c r="D32" s="70"/>
      <c r="E32" s="68"/>
      <c r="F32" s="69"/>
    </row>
    <row r="33" spans="1:6" x14ac:dyDescent="0.25">
      <c r="A33" s="66"/>
      <c r="B33" s="67" t="s">
        <v>156</v>
      </c>
      <c r="C33" s="70"/>
      <c r="D33" s="70"/>
      <c r="E33" s="68"/>
      <c r="F33" s="69"/>
    </row>
    <row r="34" spans="1:6" x14ac:dyDescent="0.25">
      <c r="A34" s="66"/>
      <c r="B34" s="67" t="s">
        <v>156</v>
      </c>
      <c r="C34" s="70"/>
      <c r="D34" s="70"/>
      <c r="E34" s="68"/>
      <c r="F34" s="69"/>
    </row>
    <row r="35" spans="1:6" x14ac:dyDescent="0.25">
      <c r="A35" s="66"/>
      <c r="B35" s="67" t="s">
        <v>156</v>
      </c>
      <c r="C35" s="70"/>
      <c r="D35" s="70"/>
      <c r="E35" s="68"/>
      <c r="F35" s="69"/>
    </row>
    <row r="36" spans="1:6" x14ac:dyDescent="0.25">
      <c r="A36" s="66"/>
      <c r="B36" s="67" t="s">
        <v>156</v>
      </c>
      <c r="C36" s="70"/>
      <c r="D36" s="70"/>
      <c r="E36" s="68"/>
      <c r="F36" s="69"/>
    </row>
    <row r="37" spans="1:6" x14ac:dyDescent="0.25">
      <c r="A37" s="66"/>
      <c r="B37" s="67" t="s">
        <v>156</v>
      </c>
      <c r="C37" s="70"/>
      <c r="D37" s="70"/>
      <c r="E37" s="68"/>
      <c r="F37" s="69"/>
    </row>
    <row r="38" spans="1:6" x14ac:dyDescent="0.25">
      <c r="A38" s="66"/>
      <c r="B38" s="67" t="s">
        <v>156</v>
      </c>
      <c r="C38" s="70"/>
      <c r="D38" s="70"/>
      <c r="E38" s="68"/>
      <c r="F38" s="69"/>
    </row>
    <row r="39" spans="1:6" x14ac:dyDescent="0.25">
      <c r="A39" s="66"/>
      <c r="B39" s="67" t="s">
        <v>156</v>
      </c>
      <c r="C39" s="70"/>
      <c r="D39" s="70"/>
      <c r="E39" s="68"/>
      <c r="F39" s="69"/>
    </row>
    <row r="40" spans="1:6" x14ac:dyDescent="0.25">
      <c r="A40" s="66"/>
      <c r="B40" s="67" t="s">
        <v>156</v>
      </c>
      <c r="C40" s="70"/>
      <c r="D40" s="70"/>
      <c r="E40" s="68"/>
      <c r="F40" s="69"/>
    </row>
    <row r="41" spans="1:6" x14ac:dyDescent="0.25">
      <c r="A41" s="66"/>
      <c r="B41" s="67" t="s">
        <v>156</v>
      </c>
      <c r="C41" s="70"/>
      <c r="D41" s="70"/>
      <c r="E41" s="68"/>
      <c r="F41" s="69"/>
    </row>
    <row r="42" spans="1:6" x14ac:dyDescent="0.25">
      <c r="A42" s="66"/>
      <c r="B42" s="67" t="s">
        <v>156</v>
      </c>
      <c r="C42" s="70"/>
      <c r="D42" s="70"/>
      <c r="E42" s="68"/>
      <c r="F42" s="69"/>
    </row>
    <row r="43" spans="1:6" x14ac:dyDescent="0.25">
      <c r="A43" s="71"/>
      <c r="B43" s="67" t="s">
        <v>156</v>
      </c>
      <c r="C43" s="72"/>
      <c r="D43" s="72"/>
      <c r="E43" s="73"/>
      <c r="F43" s="74"/>
    </row>
  </sheetData>
  <mergeCells count="4">
    <mergeCell ref="A1:D1"/>
    <mergeCell ref="E1:F1"/>
    <mergeCell ref="A2:D2"/>
    <mergeCell ref="A3:F3"/>
  </mergeCells>
  <conditionalFormatting sqref="B5:B43">
    <cfRule type="expression" dxfId="11" priority="2">
      <formula>IF($G$5=1,1,0)</formula>
    </cfRule>
  </conditionalFormatting>
  <dataValidations count="2">
    <dataValidation type="custom" allowBlank="1" showInputMessage="1" showErrorMessage="1" error="Ecrire en Majuscule" prompt="Ecrire en Majuscule" sqref="C43" xr:uid="{00000000-0002-0000-0200-000000000000}">
      <formula1>EXACT(C43,UPPER(C43))</formula1>
      <formula2>0</formula2>
    </dataValidation>
    <dataValidation type="date" allowBlank="1" showInputMessage="1" showErrorMessage="1" errorTitle="Saisie non Valide" error="Respecter le format JJ/MM/AAAA_x000a_ex :  02/03/2006_x000a_La date  doit être comprise entre la date mini et la date maxi" prompt="format: jj/mm/aaaa_x000a_ex : 01/05/2006_x000a_(comprise entre date mini et date maxi)" sqref="E5:E43" xr:uid="{00000000-0002-0000-0200-000001000000}">
      <formula1>$E$2</formula1>
      <formula2>$F$2</formula2>
    </dataValidation>
  </dataValidations>
  <pageMargins left="0.7" right="0.7" top="0.75" bottom="0.75" header="0.511811023622047" footer="0.511811023622047"/>
  <pageSetup paperSize="9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zoomScaleNormal="100" workbookViewId="0">
      <selection activeCell="F9" sqref="F9"/>
    </sheetView>
  </sheetViews>
  <sheetFormatPr baseColWidth="10" defaultColWidth="9.140625" defaultRowHeight="15" x14ac:dyDescent="0.25"/>
  <cols>
    <col min="1" max="1" width="4.42578125" customWidth="1"/>
    <col min="2" max="2" width="13.28515625" customWidth="1"/>
    <col min="3" max="3" width="35.7109375" customWidth="1"/>
    <col min="4" max="4" width="33.85546875" customWidth="1"/>
    <col min="5" max="5" width="17.7109375" customWidth="1"/>
    <col min="6" max="6" width="25.7109375" customWidth="1"/>
    <col min="7" max="7" width="5.5703125" customWidth="1"/>
    <col min="8" max="1019" width="10.85546875" customWidth="1"/>
  </cols>
  <sheetData>
    <row r="1" spans="1:6" ht="23.25" x14ac:dyDescent="0.35">
      <c r="A1" s="181" t="s">
        <v>149</v>
      </c>
      <c r="B1" s="181"/>
      <c r="C1" s="181"/>
      <c r="D1" s="181"/>
      <c r="E1" s="182" t="s">
        <v>150</v>
      </c>
      <c r="F1" s="182"/>
    </row>
    <row r="2" spans="1:6" ht="36" customHeight="1" x14ac:dyDescent="0.35">
      <c r="A2" s="183" t="s">
        <v>157</v>
      </c>
      <c r="B2" s="183"/>
      <c r="C2" s="183"/>
      <c r="D2" s="183"/>
      <c r="E2" s="53">
        <f>FEUIL1!$I$5</f>
        <v>40909</v>
      </c>
      <c r="F2" s="54">
        <f>FEUIL1!$J$5</f>
        <v>41639</v>
      </c>
    </row>
    <row r="3" spans="1:6" ht="20.25" x14ac:dyDescent="0.3">
      <c r="A3" s="184" t="s">
        <v>152</v>
      </c>
      <c r="B3" s="184"/>
      <c r="C3" s="184"/>
      <c r="D3" s="184"/>
      <c r="E3" s="184"/>
      <c r="F3" s="184"/>
    </row>
    <row r="4" spans="1:6" ht="31.5" x14ac:dyDescent="0.25">
      <c r="A4" s="55">
        <f>COUNTA(C5:C43)</f>
        <v>0</v>
      </c>
      <c r="B4" s="56" t="s">
        <v>153</v>
      </c>
      <c r="C4" s="57" t="s">
        <v>36</v>
      </c>
      <c r="D4" s="58" t="s">
        <v>35</v>
      </c>
      <c r="E4" s="59" t="s">
        <v>154</v>
      </c>
      <c r="F4" s="58" t="s">
        <v>155</v>
      </c>
    </row>
    <row r="5" spans="1:6" x14ac:dyDescent="0.25">
      <c r="A5" s="60"/>
      <c r="B5" s="61" t="s">
        <v>156</v>
      </c>
      <c r="C5" s="62"/>
      <c r="D5" s="63"/>
      <c r="E5" s="64"/>
      <c r="F5" s="65"/>
    </row>
    <row r="6" spans="1:6" x14ac:dyDescent="0.25">
      <c r="A6" s="66"/>
      <c r="B6" s="67" t="s">
        <v>156</v>
      </c>
      <c r="C6" s="62"/>
      <c r="D6" s="63"/>
      <c r="E6" s="68"/>
      <c r="F6" s="69"/>
    </row>
    <row r="7" spans="1:6" x14ac:dyDescent="0.25">
      <c r="A7" s="66"/>
      <c r="B7" s="67" t="s">
        <v>156</v>
      </c>
      <c r="C7" s="62"/>
      <c r="D7" s="63"/>
      <c r="E7" s="68"/>
      <c r="F7" s="69"/>
    </row>
    <row r="8" spans="1:6" x14ac:dyDescent="0.25">
      <c r="A8" s="66"/>
      <c r="B8" s="67" t="s">
        <v>156</v>
      </c>
      <c r="C8" s="62"/>
      <c r="D8" s="63"/>
      <c r="E8" s="68"/>
      <c r="F8" s="69"/>
    </row>
    <row r="9" spans="1:6" x14ac:dyDescent="0.25">
      <c r="A9" s="66"/>
      <c r="B9" s="67" t="s">
        <v>156</v>
      </c>
      <c r="C9" s="62"/>
      <c r="D9" s="63"/>
      <c r="E9" s="68"/>
      <c r="F9" s="69"/>
    </row>
    <row r="10" spans="1:6" x14ac:dyDescent="0.25">
      <c r="A10" s="66"/>
      <c r="B10" s="67" t="s">
        <v>156</v>
      </c>
      <c r="C10" s="70"/>
      <c r="D10" s="70"/>
      <c r="E10" s="68"/>
      <c r="F10" s="69"/>
    </row>
    <row r="11" spans="1:6" x14ac:dyDescent="0.25">
      <c r="A11" s="66"/>
      <c r="B11" s="67" t="s">
        <v>156</v>
      </c>
      <c r="C11" s="70"/>
      <c r="D11" s="70"/>
      <c r="E11" s="68"/>
      <c r="F11" s="69"/>
    </row>
    <row r="12" spans="1:6" x14ac:dyDescent="0.25">
      <c r="A12" s="66"/>
      <c r="B12" s="67" t="s">
        <v>156</v>
      </c>
      <c r="C12" s="70"/>
      <c r="D12" s="70"/>
      <c r="E12" s="68"/>
      <c r="F12" s="69"/>
    </row>
    <row r="13" spans="1:6" x14ac:dyDescent="0.25">
      <c r="A13" s="66"/>
      <c r="B13" s="67" t="s">
        <v>156</v>
      </c>
      <c r="C13" s="70"/>
      <c r="D13" s="70"/>
      <c r="E13" s="68"/>
      <c r="F13" s="69"/>
    </row>
    <row r="14" spans="1:6" x14ac:dyDescent="0.25">
      <c r="A14" s="66"/>
      <c r="B14" s="67" t="s">
        <v>156</v>
      </c>
      <c r="C14" s="70"/>
      <c r="D14" s="70"/>
      <c r="E14" s="68"/>
      <c r="F14" s="69"/>
    </row>
    <row r="15" spans="1:6" x14ac:dyDescent="0.25">
      <c r="A15" s="66"/>
      <c r="B15" s="67" t="s">
        <v>156</v>
      </c>
      <c r="C15" s="70"/>
      <c r="D15" s="70"/>
      <c r="E15" s="68"/>
      <c r="F15" s="69"/>
    </row>
    <row r="16" spans="1:6" x14ac:dyDescent="0.25">
      <c r="A16" s="66"/>
      <c r="B16" s="67" t="s">
        <v>156</v>
      </c>
      <c r="C16" s="70"/>
      <c r="D16" s="70"/>
      <c r="E16" s="68"/>
      <c r="F16" s="69"/>
    </row>
    <row r="17" spans="1:6" x14ac:dyDescent="0.25">
      <c r="A17" s="66"/>
      <c r="B17" s="67" t="s">
        <v>156</v>
      </c>
      <c r="C17" s="70"/>
      <c r="D17" s="70"/>
      <c r="E17" s="68"/>
      <c r="F17" s="69"/>
    </row>
    <row r="18" spans="1:6" x14ac:dyDescent="0.25">
      <c r="A18" s="66"/>
      <c r="B18" s="67" t="s">
        <v>156</v>
      </c>
      <c r="C18" s="70"/>
      <c r="D18" s="70"/>
      <c r="E18" s="68"/>
      <c r="F18" s="69"/>
    </row>
    <row r="19" spans="1:6" x14ac:dyDescent="0.25">
      <c r="A19" s="66"/>
      <c r="B19" s="67" t="s">
        <v>156</v>
      </c>
      <c r="C19" s="70"/>
      <c r="D19" s="70"/>
      <c r="E19" s="68"/>
      <c r="F19" s="69"/>
    </row>
    <row r="20" spans="1:6" x14ac:dyDescent="0.25">
      <c r="A20" s="66"/>
      <c r="B20" s="67" t="s">
        <v>156</v>
      </c>
      <c r="C20" s="70"/>
      <c r="D20" s="70"/>
      <c r="E20" s="68"/>
      <c r="F20" s="69"/>
    </row>
    <row r="21" spans="1:6" x14ac:dyDescent="0.25">
      <c r="A21" s="66"/>
      <c r="B21" s="67" t="s">
        <v>156</v>
      </c>
      <c r="C21" s="70"/>
      <c r="D21" s="70"/>
      <c r="E21" s="68"/>
      <c r="F21" s="69"/>
    </row>
    <row r="22" spans="1:6" x14ac:dyDescent="0.25">
      <c r="A22" s="66"/>
      <c r="B22" s="67" t="s">
        <v>156</v>
      </c>
      <c r="C22" s="70"/>
      <c r="D22" s="70"/>
      <c r="E22" s="68"/>
      <c r="F22" s="69"/>
    </row>
    <row r="23" spans="1:6" x14ac:dyDescent="0.25">
      <c r="A23" s="66"/>
      <c r="B23" s="67" t="s">
        <v>156</v>
      </c>
      <c r="C23" s="70"/>
      <c r="D23" s="70"/>
      <c r="E23" s="68"/>
      <c r="F23" s="69"/>
    </row>
    <row r="24" spans="1:6" x14ac:dyDescent="0.25">
      <c r="A24" s="66"/>
      <c r="B24" s="67" t="s">
        <v>156</v>
      </c>
      <c r="C24" s="70"/>
      <c r="D24" s="70"/>
      <c r="E24" s="68"/>
      <c r="F24" s="69"/>
    </row>
    <row r="25" spans="1:6" x14ac:dyDescent="0.25">
      <c r="A25" s="66"/>
      <c r="B25" s="67" t="s">
        <v>156</v>
      </c>
      <c r="C25" s="70"/>
      <c r="D25" s="70"/>
      <c r="E25" s="68"/>
      <c r="F25" s="69"/>
    </row>
    <row r="26" spans="1:6" x14ac:dyDescent="0.25">
      <c r="A26" s="66"/>
      <c r="B26" s="67" t="s">
        <v>156</v>
      </c>
      <c r="C26" s="70"/>
      <c r="D26" s="70"/>
      <c r="E26" s="68"/>
      <c r="F26" s="69"/>
    </row>
    <row r="27" spans="1:6" x14ac:dyDescent="0.25">
      <c r="A27" s="66"/>
      <c r="B27" s="67" t="s">
        <v>156</v>
      </c>
      <c r="C27" s="70"/>
      <c r="D27" s="70"/>
      <c r="E27" s="68"/>
      <c r="F27" s="69"/>
    </row>
    <row r="28" spans="1:6" x14ac:dyDescent="0.25">
      <c r="A28" s="66"/>
      <c r="B28" s="67" t="s">
        <v>156</v>
      </c>
      <c r="C28" s="70"/>
      <c r="D28" s="70"/>
      <c r="E28" s="68"/>
      <c r="F28" s="69"/>
    </row>
    <row r="29" spans="1:6" x14ac:dyDescent="0.25">
      <c r="A29" s="66"/>
      <c r="B29" s="67" t="s">
        <v>156</v>
      </c>
      <c r="C29" s="70"/>
      <c r="D29" s="70"/>
      <c r="E29" s="68"/>
      <c r="F29" s="69"/>
    </row>
    <row r="30" spans="1:6" x14ac:dyDescent="0.25">
      <c r="A30" s="66"/>
      <c r="B30" s="67" t="s">
        <v>156</v>
      </c>
      <c r="C30" s="70"/>
      <c r="D30" s="70"/>
      <c r="E30" s="68"/>
      <c r="F30" s="69"/>
    </row>
    <row r="31" spans="1:6" x14ac:dyDescent="0.25">
      <c r="A31" s="66"/>
      <c r="B31" s="67" t="s">
        <v>156</v>
      </c>
      <c r="C31" s="70"/>
      <c r="D31" s="70"/>
      <c r="E31" s="68"/>
      <c r="F31" s="69"/>
    </row>
    <row r="32" spans="1:6" x14ac:dyDescent="0.25">
      <c r="A32" s="66"/>
      <c r="B32" s="67" t="s">
        <v>156</v>
      </c>
      <c r="C32" s="70"/>
      <c r="D32" s="70"/>
      <c r="E32" s="68"/>
      <c r="F32" s="69"/>
    </row>
    <row r="33" spans="1:6" x14ac:dyDescent="0.25">
      <c r="A33" s="66"/>
      <c r="B33" s="67" t="s">
        <v>156</v>
      </c>
      <c r="C33" s="70"/>
      <c r="D33" s="70"/>
      <c r="E33" s="68"/>
      <c r="F33" s="69"/>
    </row>
    <row r="34" spans="1:6" x14ac:dyDescent="0.25">
      <c r="A34" s="66"/>
      <c r="B34" s="67" t="s">
        <v>156</v>
      </c>
      <c r="C34" s="70"/>
      <c r="D34" s="70"/>
      <c r="E34" s="68"/>
      <c r="F34" s="69"/>
    </row>
    <row r="35" spans="1:6" x14ac:dyDescent="0.25">
      <c r="A35" s="66"/>
      <c r="B35" s="67" t="s">
        <v>156</v>
      </c>
      <c r="C35" s="70"/>
      <c r="D35" s="70"/>
      <c r="E35" s="68"/>
      <c r="F35" s="69"/>
    </row>
    <row r="36" spans="1:6" x14ac:dyDescent="0.25">
      <c r="A36" s="66"/>
      <c r="B36" s="67" t="s">
        <v>156</v>
      </c>
      <c r="C36" s="70"/>
      <c r="D36" s="70"/>
      <c r="E36" s="68"/>
      <c r="F36" s="69"/>
    </row>
    <row r="37" spans="1:6" x14ac:dyDescent="0.25">
      <c r="A37" s="66"/>
      <c r="B37" s="67" t="s">
        <v>156</v>
      </c>
      <c r="C37" s="70"/>
      <c r="D37" s="70"/>
      <c r="E37" s="68"/>
      <c r="F37" s="69"/>
    </row>
    <row r="38" spans="1:6" x14ac:dyDescent="0.25">
      <c r="A38" s="66"/>
      <c r="B38" s="67" t="s">
        <v>156</v>
      </c>
      <c r="C38" s="70"/>
      <c r="D38" s="70"/>
      <c r="E38" s="68"/>
      <c r="F38" s="69"/>
    </row>
    <row r="39" spans="1:6" x14ac:dyDescent="0.25">
      <c r="A39" s="66"/>
      <c r="B39" s="67" t="s">
        <v>156</v>
      </c>
      <c r="C39" s="70"/>
      <c r="D39" s="70"/>
      <c r="E39" s="68"/>
      <c r="F39" s="69"/>
    </row>
    <row r="40" spans="1:6" x14ac:dyDescent="0.25">
      <c r="A40" s="66"/>
      <c r="B40" s="67" t="s">
        <v>156</v>
      </c>
      <c r="C40" s="70"/>
      <c r="D40" s="70"/>
      <c r="E40" s="68"/>
      <c r="F40" s="69"/>
    </row>
    <row r="41" spans="1:6" x14ac:dyDescent="0.25">
      <c r="A41" s="66"/>
      <c r="B41" s="67" t="s">
        <v>156</v>
      </c>
      <c r="C41" s="70"/>
      <c r="D41" s="70"/>
      <c r="E41" s="68"/>
      <c r="F41" s="69"/>
    </row>
    <row r="42" spans="1:6" x14ac:dyDescent="0.25">
      <c r="A42" s="66"/>
      <c r="B42" s="67" t="s">
        <v>156</v>
      </c>
      <c r="C42" s="70"/>
      <c r="D42" s="70"/>
      <c r="E42" s="68"/>
      <c r="F42" s="69"/>
    </row>
    <row r="43" spans="1:6" x14ac:dyDescent="0.25">
      <c r="A43" s="71"/>
      <c r="B43" s="67" t="s">
        <v>156</v>
      </c>
      <c r="C43" s="72"/>
      <c r="D43" s="72"/>
      <c r="E43" s="73"/>
      <c r="F43" s="74"/>
    </row>
  </sheetData>
  <mergeCells count="4">
    <mergeCell ref="A1:D1"/>
    <mergeCell ref="E1:F1"/>
    <mergeCell ref="A2:D2"/>
    <mergeCell ref="A3:F3"/>
  </mergeCells>
  <conditionalFormatting sqref="B5:B43">
    <cfRule type="expression" dxfId="10" priority="2">
      <formula>IF($G$5=1,1,0)</formula>
    </cfRule>
  </conditionalFormatting>
  <dataValidations count="2">
    <dataValidation type="date" allowBlank="1" showInputMessage="1" showErrorMessage="1" errorTitle="Saisie non Valide" error="Respecter le format JJ/MM/AAAA_x000a_ex :  02/03/2006_x000a_La date  doit être comprise entre la date mini et la date maxi" prompt="format: jj/mm/aaaa_x000a_ex : 01/05/2006_x000a_(comprise entre date mini et date maxi)" sqref="E5:E43" xr:uid="{00000000-0002-0000-0300-000000000000}">
      <formula1>$E$2</formula1>
      <formula2>$F$2</formula2>
    </dataValidation>
    <dataValidation type="custom" allowBlank="1" showInputMessage="1" showErrorMessage="1" error="Ecrire en Majuscule" prompt="Ecrire en Majuscule" sqref="C43" xr:uid="{00000000-0002-0000-0300-000001000000}">
      <formula1>EXACT(C43,UPPER(C43))</formula1>
      <formula2>0</formula2>
    </dataValidation>
  </dataValidations>
  <pageMargins left="0.7" right="0.7" top="0.75" bottom="0.75" header="0.511811023622047" footer="0.511811023622047"/>
  <pageSetup paperSize="9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"/>
  <sheetViews>
    <sheetView zoomScaleNormal="100" workbookViewId="0">
      <selection activeCell="E16" sqref="E16"/>
    </sheetView>
  </sheetViews>
  <sheetFormatPr baseColWidth="10" defaultColWidth="9.140625" defaultRowHeight="15" x14ac:dyDescent="0.25"/>
  <cols>
    <col min="1" max="1" width="4.42578125" customWidth="1"/>
    <col min="2" max="2" width="13.7109375" customWidth="1"/>
    <col min="3" max="3" width="35.7109375" customWidth="1"/>
    <col min="4" max="4" width="32.140625" customWidth="1"/>
    <col min="5" max="5" width="17.7109375" customWidth="1"/>
    <col min="6" max="6" width="25.7109375" customWidth="1"/>
    <col min="7" max="7" width="5.5703125" customWidth="1"/>
    <col min="8" max="1019" width="10.85546875" customWidth="1"/>
  </cols>
  <sheetData>
    <row r="1" spans="1:6" ht="23.25" x14ac:dyDescent="0.35">
      <c r="A1" s="181" t="s">
        <v>149</v>
      </c>
      <c r="B1" s="181"/>
      <c r="C1" s="181"/>
      <c r="D1" s="181"/>
      <c r="E1" s="182" t="s">
        <v>150</v>
      </c>
      <c r="F1" s="182"/>
    </row>
    <row r="2" spans="1:6" ht="32.25" customHeight="1" x14ac:dyDescent="0.35">
      <c r="A2" s="183" t="s">
        <v>158</v>
      </c>
      <c r="B2" s="183"/>
      <c r="C2" s="183"/>
      <c r="D2" s="183"/>
      <c r="E2" s="53">
        <f>FEUIL1!$I$6</f>
        <v>40179</v>
      </c>
      <c r="F2" s="54">
        <f>FEUIL1!$J$6</f>
        <v>40908</v>
      </c>
    </row>
    <row r="3" spans="1:6" ht="24" customHeight="1" x14ac:dyDescent="0.3">
      <c r="A3" s="184" t="s">
        <v>152</v>
      </c>
      <c r="B3" s="184"/>
      <c r="C3" s="184"/>
      <c r="D3" s="184"/>
      <c r="E3" s="184"/>
      <c r="F3" s="184"/>
    </row>
    <row r="4" spans="1:6" ht="31.5" x14ac:dyDescent="0.25">
      <c r="A4" s="55">
        <f>COUNTA(C5:C43)</f>
        <v>0</v>
      </c>
      <c r="B4" s="56" t="s">
        <v>153</v>
      </c>
      <c r="C4" s="57" t="s">
        <v>36</v>
      </c>
      <c r="D4" s="58" t="s">
        <v>35</v>
      </c>
      <c r="E4" s="59" t="s">
        <v>154</v>
      </c>
      <c r="F4" s="58" t="s">
        <v>155</v>
      </c>
    </row>
    <row r="5" spans="1:6" x14ac:dyDescent="0.25">
      <c r="A5" s="60"/>
      <c r="B5" s="61" t="s">
        <v>156</v>
      </c>
      <c r="C5" s="62"/>
      <c r="D5" s="63"/>
      <c r="E5" s="64"/>
      <c r="F5" s="65"/>
    </row>
    <row r="6" spans="1:6" x14ac:dyDescent="0.25">
      <c r="A6" s="66"/>
      <c r="B6" s="67" t="s">
        <v>156</v>
      </c>
      <c r="C6" s="62"/>
      <c r="D6" s="63"/>
      <c r="E6" s="68"/>
      <c r="F6" s="69"/>
    </row>
    <row r="7" spans="1:6" x14ac:dyDescent="0.25">
      <c r="A7" s="66"/>
      <c r="B7" s="67" t="s">
        <v>156</v>
      </c>
      <c r="C7" s="62"/>
      <c r="D7" s="63"/>
      <c r="E7" s="68"/>
      <c r="F7" s="69"/>
    </row>
    <row r="8" spans="1:6" x14ac:dyDescent="0.25">
      <c r="A8" s="66"/>
      <c r="B8" s="67" t="s">
        <v>156</v>
      </c>
      <c r="C8" s="62"/>
      <c r="D8" s="63"/>
      <c r="E8" s="68"/>
      <c r="F8" s="69"/>
    </row>
    <row r="9" spans="1:6" x14ac:dyDescent="0.25">
      <c r="A9" s="66"/>
      <c r="B9" s="67" t="s">
        <v>156</v>
      </c>
      <c r="C9" s="62"/>
      <c r="D9" s="63"/>
      <c r="E9" s="68"/>
      <c r="F9" s="69"/>
    </row>
    <row r="10" spans="1:6" x14ac:dyDescent="0.25">
      <c r="A10" s="66"/>
      <c r="B10" s="67" t="s">
        <v>156</v>
      </c>
      <c r="C10" s="62"/>
      <c r="D10" s="63"/>
      <c r="E10" s="68"/>
      <c r="F10" s="69"/>
    </row>
    <row r="11" spans="1:6" x14ac:dyDescent="0.25">
      <c r="A11" s="66"/>
      <c r="B11" s="67" t="s">
        <v>156</v>
      </c>
      <c r="C11" s="62"/>
      <c r="D11" s="63"/>
      <c r="E11" s="68"/>
      <c r="F11" s="69"/>
    </row>
    <row r="12" spans="1:6" x14ac:dyDescent="0.25">
      <c r="A12" s="66"/>
      <c r="B12" s="67" t="s">
        <v>156</v>
      </c>
      <c r="C12" s="62"/>
      <c r="D12" s="63"/>
      <c r="E12" s="68"/>
      <c r="F12" s="69"/>
    </row>
    <row r="13" spans="1:6" x14ac:dyDescent="0.25">
      <c r="A13" s="66"/>
      <c r="B13" s="67" t="s">
        <v>156</v>
      </c>
      <c r="C13" s="62"/>
      <c r="D13" s="63"/>
      <c r="E13" s="68"/>
      <c r="F13" s="69"/>
    </row>
    <row r="14" spans="1:6" x14ac:dyDescent="0.25">
      <c r="A14" s="66"/>
      <c r="B14" s="67" t="s">
        <v>156</v>
      </c>
      <c r="C14" s="62"/>
      <c r="D14" s="63"/>
      <c r="E14" s="68"/>
      <c r="F14" s="69"/>
    </row>
    <row r="15" spans="1:6" x14ac:dyDescent="0.25">
      <c r="A15" s="66"/>
      <c r="B15" s="67" t="s">
        <v>156</v>
      </c>
      <c r="C15" s="62"/>
      <c r="D15" s="63"/>
      <c r="E15" s="68"/>
      <c r="F15" s="69"/>
    </row>
    <row r="16" spans="1:6" x14ac:dyDescent="0.25">
      <c r="A16" s="66"/>
      <c r="B16" s="67" t="s">
        <v>156</v>
      </c>
      <c r="C16" s="62"/>
      <c r="D16" s="63"/>
      <c r="E16" s="68"/>
      <c r="F16" s="69"/>
    </row>
    <row r="17" spans="1:6" x14ac:dyDescent="0.25">
      <c r="A17" s="66"/>
      <c r="B17" s="67" t="s">
        <v>156</v>
      </c>
      <c r="C17" s="70"/>
      <c r="D17" s="70"/>
      <c r="E17" s="68"/>
      <c r="F17" s="69"/>
    </row>
    <row r="18" spans="1:6" x14ac:dyDescent="0.25">
      <c r="A18" s="66"/>
      <c r="B18" s="67" t="s">
        <v>156</v>
      </c>
      <c r="C18" s="70"/>
      <c r="D18" s="70"/>
      <c r="E18" s="68"/>
      <c r="F18" s="69"/>
    </row>
    <row r="19" spans="1:6" x14ac:dyDescent="0.25">
      <c r="A19" s="66"/>
      <c r="B19" s="67" t="s">
        <v>156</v>
      </c>
      <c r="C19" s="70"/>
      <c r="D19" s="70"/>
      <c r="E19" s="68"/>
      <c r="F19" s="69"/>
    </row>
    <row r="20" spans="1:6" x14ac:dyDescent="0.25">
      <c r="A20" s="66"/>
      <c r="B20" s="67" t="s">
        <v>156</v>
      </c>
      <c r="C20" s="70"/>
      <c r="D20" s="70"/>
      <c r="E20" s="68"/>
      <c r="F20" s="69"/>
    </row>
    <row r="21" spans="1:6" x14ac:dyDescent="0.25">
      <c r="A21" s="66"/>
      <c r="B21" s="67" t="s">
        <v>156</v>
      </c>
      <c r="C21" s="70"/>
      <c r="D21" s="70"/>
      <c r="E21" s="68"/>
      <c r="F21" s="69"/>
    </row>
    <row r="22" spans="1:6" x14ac:dyDescent="0.25">
      <c r="A22" s="66"/>
      <c r="B22" s="67" t="s">
        <v>156</v>
      </c>
      <c r="C22" s="70"/>
      <c r="D22" s="70"/>
      <c r="E22" s="68"/>
      <c r="F22" s="69"/>
    </row>
    <row r="23" spans="1:6" x14ac:dyDescent="0.25">
      <c r="A23" s="66"/>
      <c r="B23" s="67" t="s">
        <v>156</v>
      </c>
      <c r="C23" s="70"/>
      <c r="D23" s="70"/>
      <c r="E23" s="68"/>
      <c r="F23" s="69"/>
    </row>
    <row r="24" spans="1:6" x14ac:dyDescent="0.25">
      <c r="A24" s="66"/>
      <c r="B24" s="67" t="s">
        <v>156</v>
      </c>
      <c r="C24" s="70"/>
      <c r="D24" s="70"/>
      <c r="E24" s="68"/>
      <c r="F24" s="69"/>
    </row>
    <row r="25" spans="1:6" x14ac:dyDescent="0.25">
      <c r="A25" s="66"/>
      <c r="B25" s="67" t="s">
        <v>156</v>
      </c>
      <c r="C25" s="70"/>
      <c r="D25" s="70"/>
      <c r="E25" s="68"/>
      <c r="F25" s="69"/>
    </row>
    <row r="26" spans="1:6" x14ac:dyDescent="0.25">
      <c r="A26" s="66"/>
      <c r="B26" s="67" t="s">
        <v>156</v>
      </c>
      <c r="C26" s="70"/>
      <c r="D26" s="70"/>
      <c r="E26" s="68"/>
      <c r="F26" s="69"/>
    </row>
    <row r="27" spans="1:6" x14ac:dyDescent="0.25">
      <c r="A27" s="66"/>
      <c r="B27" s="67" t="s">
        <v>156</v>
      </c>
      <c r="C27" s="70"/>
      <c r="D27" s="70"/>
      <c r="E27" s="68"/>
      <c r="F27" s="69"/>
    </row>
    <row r="28" spans="1:6" x14ac:dyDescent="0.25">
      <c r="A28" s="66"/>
      <c r="B28" s="67" t="s">
        <v>156</v>
      </c>
      <c r="C28" s="70"/>
      <c r="D28" s="70"/>
      <c r="E28" s="68"/>
      <c r="F28" s="69"/>
    </row>
    <row r="29" spans="1:6" x14ac:dyDescent="0.25">
      <c r="A29" s="66"/>
      <c r="B29" s="67" t="s">
        <v>156</v>
      </c>
      <c r="C29" s="70"/>
      <c r="D29" s="70"/>
      <c r="E29" s="68"/>
      <c r="F29" s="69"/>
    </row>
    <row r="30" spans="1:6" x14ac:dyDescent="0.25">
      <c r="A30" s="66"/>
      <c r="B30" s="67" t="s">
        <v>156</v>
      </c>
      <c r="C30" s="70"/>
      <c r="D30" s="70"/>
      <c r="E30" s="68"/>
      <c r="F30" s="69"/>
    </row>
    <row r="31" spans="1:6" x14ac:dyDescent="0.25">
      <c r="A31" s="66"/>
      <c r="B31" s="67" t="s">
        <v>156</v>
      </c>
      <c r="C31" s="70"/>
      <c r="D31" s="70"/>
      <c r="E31" s="68"/>
      <c r="F31" s="69"/>
    </row>
    <row r="32" spans="1:6" x14ac:dyDescent="0.25">
      <c r="A32" s="66"/>
      <c r="B32" s="67" t="s">
        <v>156</v>
      </c>
      <c r="C32" s="70"/>
      <c r="D32" s="70"/>
      <c r="E32" s="68"/>
      <c r="F32" s="69"/>
    </row>
    <row r="33" spans="1:6" x14ac:dyDescent="0.25">
      <c r="A33" s="66"/>
      <c r="B33" s="67" t="s">
        <v>156</v>
      </c>
      <c r="C33" s="70"/>
      <c r="D33" s="70"/>
      <c r="E33" s="68"/>
      <c r="F33" s="69"/>
    </row>
    <row r="34" spans="1:6" x14ac:dyDescent="0.25">
      <c r="A34" s="66"/>
      <c r="B34" s="67" t="s">
        <v>156</v>
      </c>
      <c r="C34" s="70"/>
      <c r="D34" s="70"/>
      <c r="E34" s="68"/>
      <c r="F34" s="69"/>
    </row>
    <row r="35" spans="1:6" x14ac:dyDescent="0.25">
      <c r="A35" s="66"/>
      <c r="B35" s="67" t="s">
        <v>156</v>
      </c>
      <c r="C35" s="70"/>
      <c r="D35" s="70"/>
      <c r="E35" s="68"/>
      <c r="F35" s="69"/>
    </row>
    <row r="36" spans="1:6" x14ac:dyDescent="0.25">
      <c r="A36" s="66"/>
      <c r="B36" s="67" t="s">
        <v>156</v>
      </c>
      <c r="C36" s="70"/>
      <c r="D36" s="70"/>
      <c r="E36" s="68"/>
      <c r="F36" s="69"/>
    </row>
    <row r="37" spans="1:6" x14ac:dyDescent="0.25">
      <c r="A37" s="66"/>
      <c r="B37" s="67" t="s">
        <v>156</v>
      </c>
      <c r="C37" s="70"/>
      <c r="D37" s="70"/>
      <c r="E37" s="68"/>
      <c r="F37" s="69"/>
    </row>
    <row r="38" spans="1:6" x14ac:dyDescent="0.25">
      <c r="A38" s="66"/>
      <c r="B38" s="67" t="s">
        <v>156</v>
      </c>
      <c r="C38" s="70"/>
      <c r="D38" s="70"/>
      <c r="E38" s="68"/>
      <c r="F38" s="69"/>
    </row>
    <row r="39" spans="1:6" x14ac:dyDescent="0.25">
      <c r="A39" s="66"/>
      <c r="B39" s="67" t="s">
        <v>156</v>
      </c>
      <c r="C39" s="70"/>
      <c r="D39" s="70"/>
      <c r="E39" s="68"/>
      <c r="F39" s="69"/>
    </row>
    <row r="40" spans="1:6" x14ac:dyDescent="0.25">
      <c r="A40" s="66"/>
      <c r="B40" s="67" t="s">
        <v>156</v>
      </c>
      <c r="C40" s="70"/>
      <c r="D40" s="70"/>
      <c r="E40" s="68"/>
      <c r="F40" s="69"/>
    </row>
    <row r="41" spans="1:6" x14ac:dyDescent="0.25">
      <c r="A41" s="66"/>
      <c r="B41" s="67" t="s">
        <v>156</v>
      </c>
      <c r="C41" s="70"/>
      <c r="D41" s="70"/>
      <c r="E41" s="68"/>
      <c r="F41" s="69"/>
    </row>
    <row r="42" spans="1:6" x14ac:dyDescent="0.25">
      <c r="A42" s="66"/>
      <c r="B42" s="67" t="s">
        <v>156</v>
      </c>
      <c r="C42" s="70"/>
      <c r="D42" s="70"/>
      <c r="E42" s="68"/>
      <c r="F42" s="69"/>
    </row>
    <row r="43" spans="1:6" x14ac:dyDescent="0.25">
      <c r="A43" s="71"/>
      <c r="B43" s="67" t="s">
        <v>156</v>
      </c>
      <c r="C43" s="72"/>
      <c r="D43" s="72"/>
      <c r="E43" s="73"/>
      <c r="F43" s="74"/>
    </row>
  </sheetData>
  <mergeCells count="4">
    <mergeCell ref="A1:D1"/>
    <mergeCell ref="E1:F1"/>
    <mergeCell ref="A2:D2"/>
    <mergeCell ref="A3:F3"/>
  </mergeCells>
  <conditionalFormatting sqref="B5:B43">
    <cfRule type="expression" dxfId="9" priority="2">
      <formula>IF($G$5=1,1,0)</formula>
    </cfRule>
  </conditionalFormatting>
  <dataValidations count="2">
    <dataValidation type="custom" allowBlank="1" showInputMessage="1" showErrorMessage="1" error="Ecrire en Majuscule" prompt="Ecrire en Majuscule" sqref="C43" xr:uid="{00000000-0002-0000-0400-000000000000}">
      <formula1>EXACT(C43,UPPER(C43))</formula1>
      <formula2>0</formula2>
    </dataValidation>
    <dataValidation type="date" allowBlank="1" showInputMessage="1" showErrorMessage="1" errorTitle="Saisie non Valide" error="Respecter le format JJ/MM/AAAA_x000a_ex :  02/03/2006_x000a_La date  doit être comprise entre la date mini et la date maxi" prompt="format: jj/mm/aaaa_x000a_ex : 01/05/2006_x000a_(comprise entre date mini et date maxi)" sqref="E5:E43" xr:uid="{00000000-0002-0000-0400-000001000000}">
      <formula1>$E$2</formula1>
      <formula2>$F$2</formula2>
    </dataValidation>
  </dataValidations>
  <pageMargins left="0.7" right="0.7" top="0.75" bottom="0.75" header="0.511811023622047" footer="0.511811023622047"/>
  <pageSetup paperSize="9" orientation="landscape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3"/>
  <sheetViews>
    <sheetView zoomScaleNormal="100" workbookViewId="0">
      <selection activeCell="C16" sqref="C16"/>
    </sheetView>
  </sheetViews>
  <sheetFormatPr baseColWidth="10" defaultColWidth="9.140625" defaultRowHeight="15" x14ac:dyDescent="0.25"/>
  <cols>
    <col min="1" max="1" width="4.42578125" customWidth="1"/>
    <col min="2" max="2" width="10.7109375" customWidth="1"/>
    <col min="3" max="3" width="35.7109375" customWidth="1"/>
    <col min="4" max="4" width="33.140625" customWidth="1"/>
    <col min="5" max="5" width="17.7109375" customWidth="1"/>
    <col min="6" max="6" width="25.7109375" customWidth="1"/>
    <col min="7" max="7" width="5.5703125" customWidth="1"/>
    <col min="8" max="1019" width="10.85546875" customWidth="1"/>
  </cols>
  <sheetData>
    <row r="1" spans="1:6" ht="23.25" x14ac:dyDescent="0.35">
      <c r="A1" s="181" t="s">
        <v>149</v>
      </c>
      <c r="B1" s="181"/>
      <c r="C1" s="181"/>
      <c r="D1" s="181"/>
      <c r="E1" s="182" t="s">
        <v>150</v>
      </c>
      <c r="F1" s="182"/>
    </row>
    <row r="2" spans="1:6" ht="36" customHeight="1" x14ac:dyDescent="0.35">
      <c r="A2" s="183" t="s">
        <v>159</v>
      </c>
      <c r="B2" s="183"/>
      <c r="C2" s="183"/>
      <c r="D2" s="183"/>
      <c r="E2" s="53">
        <f>FEUIL1!$I$7</f>
        <v>39083</v>
      </c>
      <c r="F2" s="54">
        <f>FEUIL1!$J$7</f>
        <v>40178</v>
      </c>
    </row>
    <row r="3" spans="1:6" ht="20.25" x14ac:dyDescent="0.3">
      <c r="A3" s="184" t="s">
        <v>152</v>
      </c>
      <c r="B3" s="184"/>
      <c r="C3" s="184"/>
      <c r="D3" s="184"/>
      <c r="E3" s="184"/>
      <c r="F3" s="184"/>
    </row>
    <row r="4" spans="1:6" ht="31.5" x14ac:dyDescent="0.25">
      <c r="A4" s="55">
        <f>COUNTA(C5:C43)</f>
        <v>0</v>
      </c>
      <c r="B4" s="56" t="s">
        <v>153</v>
      </c>
      <c r="C4" s="57" t="s">
        <v>36</v>
      </c>
      <c r="D4" s="58" t="s">
        <v>35</v>
      </c>
      <c r="E4" s="59" t="s">
        <v>154</v>
      </c>
      <c r="F4" s="58" t="s">
        <v>155</v>
      </c>
    </row>
    <row r="5" spans="1:6" x14ac:dyDescent="0.25">
      <c r="A5" s="60"/>
      <c r="B5" s="61" t="s">
        <v>156</v>
      </c>
      <c r="C5" s="62"/>
      <c r="D5" s="63"/>
      <c r="E5" s="64"/>
      <c r="F5" s="65"/>
    </row>
    <row r="6" spans="1:6" x14ac:dyDescent="0.25">
      <c r="A6" s="66"/>
      <c r="B6" s="67" t="s">
        <v>156</v>
      </c>
      <c r="C6" s="62"/>
      <c r="D6" s="63"/>
      <c r="E6" s="68"/>
      <c r="F6" s="69"/>
    </row>
    <row r="7" spans="1:6" x14ac:dyDescent="0.25">
      <c r="A7" s="66"/>
      <c r="B7" s="67" t="s">
        <v>156</v>
      </c>
      <c r="C7" s="62"/>
      <c r="D7" s="63"/>
      <c r="E7" s="68"/>
      <c r="F7" s="69"/>
    </row>
    <row r="8" spans="1:6" x14ac:dyDescent="0.25">
      <c r="A8" s="66"/>
      <c r="B8" s="67" t="s">
        <v>156</v>
      </c>
      <c r="C8" s="62"/>
      <c r="D8" s="63"/>
      <c r="E8" s="68"/>
      <c r="F8" s="69"/>
    </row>
    <row r="9" spans="1:6" x14ac:dyDescent="0.25">
      <c r="A9" s="66"/>
      <c r="B9" s="67" t="s">
        <v>156</v>
      </c>
      <c r="C9" s="62"/>
      <c r="D9" s="63"/>
      <c r="E9" s="68"/>
      <c r="F9" s="69"/>
    </row>
    <row r="10" spans="1:6" x14ac:dyDescent="0.25">
      <c r="A10" s="66"/>
      <c r="B10" s="67" t="s">
        <v>156</v>
      </c>
      <c r="C10" s="70"/>
      <c r="D10" s="70"/>
      <c r="E10" s="68"/>
      <c r="F10" s="69"/>
    </row>
    <row r="11" spans="1:6" x14ac:dyDescent="0.25">
      <c r="A11" s="66"/>
      <c r="B11" s="67" t="s">
        <v>156</v>
      </c>
      <c r="C11" s="70"/>
      <c r="D11" s="70"/>
      <c r="E11" s="68"/>
      <c r="F11" s="69"/>
    </row>
    <row r="12" spans="1:6" x14ac:dyDescent="0.25">
      <c r="A12" s="66"/>
      <c r="B12" s="67" t="s">
        <v>156</v>
      </c>
      <c r="C12" s="70"/>
      <c r="D12" s="70"/>
      <c r="E12" s="68"/>
      <c r="F12" s="69"/>
    </row>
    <row r="13" spans="1:6" x14ac:dyDescent="0.25">
      <c r="A13" s="66"/>
      <c r="B13" s="67" t="s">
        <v>156</v>
      </c>
      <c r="C13" s="70"/>
      <c r="D13" s="70"/>
      <c r="E13" s="68"/>
      <c r="F13" s="69"/>
    </row>
    <row r="14" spans="1:6" x14ac:dyDescent="0.25">
      <c r="A14" s="66"/>
      <c r="B14" s="67" t="s">
        <v>156</v>
      </c>
      <c r="C14" s="70"/>
      <c r="D14" s="70"/>
      <c r="E14" s="68"/>
      <c r="F14" s="69"/>
    </row>
    <row r="15" spans="1:6" x14ac:dyDescent="0.25">
      <c r="A15" s="66"/>
      <c r="B15" s="67" t="s">
        <v>156</v>
      </c>
      <c r="C15" s="70"/>
      <c r="D15" s="70"/>
      <c r="E15" s="68"/>
      <c r="F15" s="69"/>
    </row>
    <row r="16" spans="1:6" x14ac:dyDescent="0.25">
      <c r="A16" s="66"/>
      <c r="B16" s="67" t="s">
        <v>156</v>
      </c>
      <c r="C16" s="70"/>
      <c r="D16" s="70"/>
      <c r="E16" s="68"/>
      <c r="F16" s="69"/>
    </row>
    <row r="17" spans="1:6" x14ac:dyDescent="0.25">
      <c r="A17" s="66"/>
      <c r="B17" s="67" t="s">
        <v>156</v>
      </c>
      <c r="C17" s="70"/>
      <c r="D17" s="70"/>
      <c r="E17" s="68"/>
      <c r="F17" s="69"/>
    </row>
    <row r="18" spans="1:6" x14ac:dyDescent="0.25">
      <c r="A18" s="66"/>
      <c r="B18" s="67" t="s">
        <v>156</v>
      </c>
      <c r="C18" s="70"/>
      <c r="D18" s="70"/>
      <c r="E18" s="68"/>
      <c r="F18" s="69"/>
    </row>
    <row r="19" spans="1:6" x14ac:dyDescent="0.25">
      <c r="A19" s="66"/>
      <c r="B19" s="67" t="s">
        <v>156</v>
      </c>
      <c r="C19" s="70"/>
      <c r="D19" s="70"/>
      <c r="E19" s="68"/>
      <c r="F19" s="69"/>
    </row>
    <row r="20" spans="1:6" x14ac:dyDescent="0.25">
      <c r="A20" s="66"/>
      <c r="B20" s="67" t="s">
        <v>156</v>
      </c>
      <c r="C20" s="70"/>
      <c r="D20" s="70"/>
      <c r="E20" s="68"/>
      <c r="F20" s="69"/>
    </row>
    <row r="21" spans="1:6" x14ac:dyDescent="0.25">
      <c r="A21" s="66"/>
      <c r="B21" s="67" t="s">
        <v>156</v>
      </c>
      <c r="C21" s="70"/>
      <c r="D21" s="70"/>
      <c r="E21" s="68"/>
      <c r="F21" s="69"/>
    </row>
    <row r="22" spans="1:6" x14ac:dyDescent="0.25">
      <c r="A22" s="66"/>
      <c r="B22" s="67" t="s">
        <v>156</v>
      </c>
      <c r="C22" s="70"/>
      <c r="D22" s="70"/>
      <c r="E22" s="68"/>
      <c r="F22" s="69"/>
    </row>
    <row r="23" spans="1:6" x14ac:dyDescent="0.25">
      <c r="A23" s="66"/>
      <c r="B23" s="67" t="s">
        <v>156</v>
      </c>
      <c r="C23" s="70"/>
      <c r="D23" s="70"/>
      <c r="E23" s="68"/>
      <c r="F23" s="69"/>
    </row>
    <row r="24" spans="1:6" x14ac:dyDescent="0.25">
      <c r="A24" s="66"/>
      <c r="B24" s="67" t="s">
        <v>156</v>
      </c>
      <c r="C24" s="70"/>
      <c r="D24" s="70"/>
      <c r="E24" s="68"/>
      <c r="F24" s="69"/>
    </row>
    <row r="25" spans="1:6" x14ac:dyDescent="0.25">
      <c r="A25" s="66"/>
      <c r="B25" s="67" t="s">
        <v>156</v>
      </c>
      <c r="C25" s="70"/>
      <c r="D25" s="70"/>
      <c r="E25" s="68"/>
      <c r="F25" s="69"/>
    </row>
    <row r="26" spans="1:6" x14ac:dyDescent="0.25">
      <c r="A26" s="66"/>
      <c r="B26" s="67" t="s">
        <v>156</v>
      </c>
      <c r="C26" s="70"/>
      <c r="D26" s="70"/>
      <c r="E26" s="68"/>
      <c r="F26" s="69"/>
    </row>
    <row r="27" spans="1:6" x14ac:dyDescent="0.25">
      <c r="A27" s="66"/>
      <c r="B27" s="67" t="s">
        <v>156</v>
      </c>
      <c r="C27" s="70"/>
      <c r="D27" s="70"/>
      <c r="E27" s="68"/>
      <c r="F27" s="69"/>
    </row>
    <row r="28" spans="1:6" x14ac:dyDescent="0.25">
      <c r="A28" s="66"/>
      <c r="B28" s="67" t="s">
        <v>156</v>
      </c>
      <c r="C28" s="70"/>
      <c r="D28" s="70"/>
      <c r="E28" s="68"/>
      <c r="F28" s="69"/>
    </row>
    <row r="29" spans="1:6" x14ac:dyDescent="0.25">
      <c r="A29" s="66"/>
      <c r="B29" s="67" t="s">
        <v>156</v>
      </c>
      <c r="C29" s="70"/>
      <c r="D29" s="70"/>
      <c r="E29" s="68"/>
      <c r="F29" s="69"/>
    </row>
    <row r="30" spans="1:6" x14ac:dyDescent="0.25">
      <c r="A30" s="66"/>
      <c r="B30" s="67" t="s">
        <v>156</v>
      </c>
      <c r="C30" s="70"/>
      <c r="D30" s="70"/>
      <c r="E30" s="68"/>
      <c r="F30" s="69"/>
    </row>
    <row r="31" spans="1:6" x14ac:dyDescent="0.25">
      <c r="A31" s="66"/>
      <c r="B31" s="67" t="s">
        <v>156</v>
      </c>
      <c r="C31" s="70"/>
      <c r="D31" s="70"/>
      <c r="E31" s="68"/>
      <c r="F31" s="69"/>
    </row>
    <row r="32" spans="1:6" x14ac:dyDescent="0.25">
      <c r="A32" s="66"/>
      <c r="B32" s="67" t="s">
        <v>156</v>
      </c>
      <c r="C32" s="70"/>
      <c r="D32" s="70"/>
      <c r="E32" s="68"/>
      <c r="F32" s="69"/>
    </row>
    <row r="33" spans="1:6" x14ac:dyDescent="0.25">
      <c r="A33" s="66"/>
      <c r="B33" s="67" t="s">
        <v>156</v>
      </c>
      <c r="C33" s="70"/>
      <c r="D33" s="70"/>
      <c r="E33" s="68"/>
      <c r="F33" s="69"/>
    </row>
    <row r="34" spans="1:6" x14ac:dyDescent="0.25">
      <c r="A34" s="66"/>
      <c r="B34" s="67" t="s">
        <v>156</v>
      </c>
      <c r="C34" s="70"/>
      <c r="D34" s="70"/>
      <c r="E34" s="68"/>
      <c r="F34" s="69"/>
    </row>
    <row r="35" spans="1:6" x14ac:dyDescent="0.25">
      <c r="A35" s="66"/>
      <c r="B35" s="67" t="s">
        <v>156</v>
      </c>
      <c r="C35" s="70"/>
      <c r="D35" s="70"/>
      <c r="E35" s="68"/>
      <c r="F35" s="69"/>
    </row>
    <row r="36" spans="1:6" x14ac:dyDescent="0.25">
      <c r="A36" s="66"/>
      <c r="B36" s="67" t="s">
        <v>156</v>
      </c>
      <c r="C36" s="70"/>
      <c r="D36" s="70"/>
      <c r="E36" s="68"/>
      <c r="F36" s="69"/>
    </row>
    <row r="37" spans="1:6" x14ac:dyDescent="0.25">
      <c r="A37" s="66"/>
      <c r="B37" s="67" t="s">
        <v>156</v>
      </c>
      <c r="C37" s="70"/>
      <c r="D37" s="70"/>
      <c r="E37" s="68"/>
      <c r="F37" s="69"/>
    </row>
    <row r="38" spans="1:6" x14ac:dyDescent="0.25">
      <c r="A38" s="66"/>
      <c r="B38" s="67" t="s">
        <v>156</v>
      </c>
      <c r="C38" s="70"/>
      <c r="D38" s="70"/>
      <c r="E38" s="68"/>
      <c r="F38" s="69"/>
    </row>
    <row r="39" spans="1:6" x14ac:dyDescent="0.25">
      <c r="A39" s="66"/>
      <c r="B39" s="67" t="s">
        <v>156</v>
      </c>
      <c r="C39" s="70"/>
      <c r="D39" s="70"/>
      <c r="E39" s="68"/>
      <c r="F39" s="69"/>
    </row>
    <row r="40" spans="1:6" x14ac:dyDescent="0.25">
      <c r="A40" s="66"/>
      <c r="B40" s="67" t="s">
        <v>156</v>
      </c>
      <c r="C40" s="70"/>
      <c r="D40" s="70"/>
      <c r="E40" s="68"/>
      <c r="F40" s="69"/>
    </row>
    <row r="41" spans="1:6" x14ac:dyDescent="0.25">
      <c r="A41" s="66"/>
      <c r="B41" s="67" t="s">
        <v>156</v>
      </c>
      <c r="C41" s="70"/>
      <c r="D41" s="70"/>
      <c r="E41" s="68"/>
      <c r="F41" s="69"/>
    </row>
    <row r="42" spans="1:6" x14ac:dyDescent="0.25">
      <c r="A42" s="66"/>
      <c r="B42" s="67" t="s">
        <v>156</v>
      </c>
      <c r="C42" s="70"/>
      <c r="D42" s="70"/>
      <c r="E42" s="68"/>
      <c r="F42" s="69"/>
    </row>
    <row r="43" spans="1:6" x14ac:dyDescent="0.25">
      <c r="A43" s="71"/>
      <c r="B43" s="67" t="s">
        <v>156</v>
      </c>
      <c r="C43" s="72"/>
      <c r="D43" s="72"/>
      <c r="E43" s="73"/>
      <c r="F43" s="74"/>
    </row>
  </sheetData>
  <mergeCells count="4">
    <mergeCell ref="A1:D1"/>
    <mergeCell ref="E1:F1"/>
    <mergeCell ref="A2:D2"/>
    <mergeCell ref="A3:F3"/>
  </mergeCells>
  <conditionalFormatting sqref="B5:B43">
    <cfRule type="expression" dxfId="8" priority="2">
      <formula>IF($G$5=1,1,0)</formula>
    </cfRule>
  </conditionalFormatting>
  <dataValidations count="2">
    <dataValidation type="date" allowBlank="1" showInputMessage="1" showErrorMessage="1" errorTitle="Saisie non Valide" error="Respecter le format JJ/MM/AAAA_x000a_ex :  02/03/2006_x000a_La date  doit être comprise entre la date mini et la date maxi" prompt="format: jj/mm/aaaa_x000a_ex : 01/05/2006_x000a_(comprise entre date mini et date maxi)" sqref="E5:E43" xr:uid="{00000000-0002-0000-0500-000000000000}">
      <formula1>$E$2</formula1>
      <formula2>$F$2</formula2>
    </dataValidation>
    <dataValidation type="custom" allowBlank="1" showInputMessage="1" showErrorMessage="1" error="Ecrire en Majuscule" prompt="Ecrire en Majuscule" sqref="C43" xr:uid="{00000000-0002-0000-0500-000001000000}">
      <formula1>EXACT(C43,UPPER(C43))</formula1>
      <formula2>0</formula2>
    </dataValidation>
  </dataValidations>
  <pageMargins left="0.7" right="0.7" top="0.75" bottom="0.75" header="0.511811023622047" footer="0.511811023622047"/>
  <pageSetup paperSize="9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3"/>
  <sheetViews>
    <sheetView zoomScaleNormal="100" workbookViewId="0">
      <selection activeCell="D9" sqref="D9"/>
    </sheetView>
  </sheetViews>
  <sheetFormatPr baseColWidth="10" defaultColWidth="9.140625" defaultRowHeight="15" x14ac:dyDescent="0.25"/>
  <cols>
    <col min="1" max="1" width="4.42578125" customWidth="1"/>
    <col min="2" max="2" width="10.28515625" customWidth="1"/>
    <col min="3" max="3" width="35.7109375" customWidth="1"/>
    <col min="4" max="4" width="32.42578125" customWidth="1"/>
    <col min="5" max="5" width="17.7109375" customWidth="1"/>
    <col min="6" max="6" width="25.7109375" customWidth="1"/>
    <col min="7" max="7" width="5.5703125" customWidth="1"/>
    <col min="8" max="1019" width="10.85546875" customWidth="1"/>
  </cols>
  <sheetData>
    <row r="1" spans="1:6" ht="23.25" x14ac:dyDescent="0.35">
      <c r="A1" s="181" t="s">
        <v>149</v>
      </c>
      <c r="B1" s="181"/>
      <c r="C1" s="181"/>
      <c r="D1" s="181"/>
      <c r="E1" s="182" t="s">
        <v>150</v>
      </c>
      <c r="F1" s="182"/>
    </row>
    <row r="2" spans="1:6" ht="39.75" customHeight="1" x14ac:dyDescent="0.35">
      <c r="A2" s="183" t="s">
        <v>160</v>
      </c>
      <c r="B2" s="183"/>
      <c r="C2" s="183"/>
      <c r="D2" s="183"/>
      <c r="E2" s="53">
        <f>FEUIL1!$I$8</f>
        <v>38353</v>
      </c>
      <c r="F2" s="54">
        <f>FEUIL1!$J$8</f>
        <v>39082</v>
      </c>
    </row>
    <row r="3" spans="1:6" ht="20.25" x14ac:dyDescent="0.3">
      <c r="A3" s="184" t="s">
        <v>152</v>
      </c>
      <c r="B3" s="184"/>
      <c r="C3" s="184"/>
      <c r="D3" s="184"/>
      <c r="E3" s="184"/>
      <c r="F3" s="184"/>
    </row>
    <row r="4" spans="1:6" ht="31.5" x14ac:dyDescent="0.25">
      <c r="A4" s="55">
        <f>COUNTA(C5:C43)</f>
        <v>0</v>
      </c>
      <c r="B4" s="56" t="s">
        <v>153</v>
      </c>
      <c r="C4" s="57" t="s">
        <v>36</v>
      </c>
      <c r="D4" s="58" t="s">
        <v>35</v>
      </c>
      <c r="E4" s="59" t="s">
        <v>154</v>
      </c>
      <c r="F4" s="58" t="s">
        <v>155</v>
      </c>
    </row>
    <row r="5" spans="1:6" x14ac:dyDescent="0.25">
      <c r="A5" s="60"/>
      <c r="B5" s="61" t="s">
        <v>156</v>
      </c>
      <c r="C5" s="62"/>
      <c r="D5" s="63"/>
      <c r="E5" s="64"/>
      <c r="F5" s="65"/>
    </row>
    <row r="6" spans="1:6" x14ac:dyDescent="0.25">
      <c r="A6" s="66"/>
      <c r="B6" s="67" t="s">
        <v>156</v>
      </c>
      <c r="C6" s="62"/>
      <c r="D6" s="63"/>
      <c r="E6" s="68"/>
      <c r="F6" s="69"/>
    </row>
    <row r="7" spans="1:6" x14ac:dyDescent="0.25">
      <c r="A7" s="66"/>
      <c r="B7" s="67" t="s">
        <v>156</v>
      </c>
      <c r="C7" s="62"/>
      <c r="D7" s="63"/>
      <c r="E7" s="68"/>
      <c r="F7" s="69"/>
    </row>
    <row r="8" spans="1:6" x14ac:dyDescent="0.25">
      <c r="A8" s="66"/>
      <c r="B8" s="67" t="s">
        <v>156</v>
      </c>
      <c r="C8" s="70"/>
      <c r="D8" s="70"/>
      <c r="E8" s="68"/>
      <c r="F8" s="69"/>
    </row>
    <row r="9" spans="1:6" x14ac:dyDescent="0.25">
      <c r="A9" s="66"/>
      <c r="B9" s="67" t="s">
        <v>156</v>
      </c>
      <c r="C9" s="70"/>
      <c r="D9" s="70"/>
      <c r="E9" s="68"/>
      <c r="F9" s="69"/>
    </row>
    <row r="10" spans="1:6" x14ac:dyDescent="0.25">
      <c r="A10" s="66"/>
      <c r="B10" s="67" t="s">
        <v>156</v>
      </c>
      <c r="C10" s="70"/>
      <c r="D10" s="70"/>
      <c r="E10" s="68"/>
      <c r="F10" s="69"/>
    </row>
    <row r="11" spans="1:6" x14ac:dyDescent="0.25">
      <c r="A11" s="66"/>
      <c r="B11" s="67" t="s">
        <v>156</v>
      </c>
      <c r="C11" s="70"/>
      <c r="D11" s="70"/>
      <c r="E11" s="68"/>
      <c r="F11" s="69"/>
    </row>
    <row r="12" spans="1:6" x14ac:dyDescent="0.25">
      <c r="A12" s="66"/>
      <c r="B12" s="67" t="s">
        <v>156</v>
      </c>
      <c r="C12" s="70"/>
      <c r="D12" s="70"/>
      <c r="E12" s="68"/>
      <c r="F12" s="69"/>
    </row>
    <row r="13" spans="1:6" x14ac:dyDescent="0.25">
      <c r="A13" s="66"/>
      <c r="B13" s="67" t="s">
        <v>156</v>
      </c>
      <c r="C13" s="70"/>
      <c r="D13" s="70"/>
      <c r="E13" s="68"/>
      <c r="F13" s="69"/>
    </row>
    <row r="14" spans="1:6" x14ac:dyDescent="0.25">
      <c r="A14" s="66"/>
      <c r="B14" s="67" t="s">
        <v>156</v>
      </c>
      <c r="C14" s="70"/>
      <c r="D14" s="70"/>
      <c r="E14" s="68"/>
      <c r="F14" s="69"/>
    </row>
    <row r="15" spans="1:6" x14ac:dyDescent="0.25">
      <c r="A15" s="66"/>
      <c r="B15" s="67" t="s">
        <v>156</v>
      </c>
      <c r="C15" s="70"/>
      <c r="D15" s="70"/>
      <c r="E15" s="68"/>
      <c r="F15" s="69"/>
    </row>
    <row r="16" spans="1:6" x14ac:dyDescent="0.25">
      <c r="A16" s="66"/>
      <c r="B16" s="67" t="s">
        <v>156</v>
      </c>
      <c r="C16" s="70"/>
      <c r="D16" s="70"/>
      <c r="E16" s="68"/>
      <c r="F16" s="69"/>
    </row>
    <row r="17" spans="1:6" x14ac:dyDescent="0.25">
      <c r="A17" s="66"/>
      <c r="B17" s="67" t="s">
        <v>156</v>
      </c>
      <c r="C17" s="70"/>
      <c r="D17" s="70"/>
      <c r="E17" s="68"/>
      <c r="F17" s="69"/>
    </row>
    <row r="18" spans="1:6" x14ac:dyDescent="0.25">
      <c r="A18" s="66"/>
      <c r="B18" s="67" t="s">
        <v>156</v>
      </c>
      <c r="C18" s="70"/>
      <c r="D18" s="70"/>
      <c r="E18" s="68"/>
      <c r="F18" s="69"/>
    </row>
    <row r="19" spans="1:6" x14ac:dyDescent="0.25">
      <c r="A19" s="66"/>
      <c r="B19" s="67" t="s">
        <v>156</v>
      </c>
      <c r="C19" s="70"/>
      <c r="D19" s="70"/>
      <c r="E19" s="68"/>
      <c r="F19" s="69"/>
    </row>
    <row r="20" spans="1:6" x14ac:dyDescent="0.25">
      <c r="A20" s="66"/>
      <c r="B20" s="67" t="s">
        <v>156</v>
      </c>
      <c r="C20" s="70"/>
      <c r="D20" s="70"/>
      <c r="E20" s="68"/>
      <c r="F20" s="69"/>
    </row>
    <row r="21" spans="1:6" x14ac:dyDescent="0.25">
      <c r="A21" s="66"/>
      <c r="B21" s="67" t="s">
        <v>156</v>
      </c>
      <c r="C21" s="70"/>
      <c r="D21" s="70"/>
      <c r="E21" s="68"/>
      <c r="F21" s="69"/>
    </row>
    <row r="22" spans="1:6" x14ac:dyDescent="0.25">
      <c r="A22" s="66"/>
      <c r="B22" s="67" t="s">
        <v>156</v>
      </c>
      <c r="C22" s="70"/>
      <c r="D22" s="70"/>
      <c r="E22" s="68"/>
      <c r="F22" s="69"/>
    </row>
    <row r="23" spans="1:6" x14ac:dyDescent="0.25">
      <c r="A23" s="66"/>
      <c r="B23" s="67" t="s">
        <v>156</v>
      </c>
      <c r="C23" s="70"/>
      <c r="D23" s="70"/>
      <c r="E23" s="68"/>
      <c r="F23" s="69"/>
    </row>
    <row r="24" spans="1:6" x14ac:dyDescent="0.25">
      <c r="A24" s="66"/>
      <c r="B24" s="67" t="s">
        <v>156</v>
      </c>
      <c r="C24" s="70"/>
      <c r="D24" s="70"/>
      <c r="E24" s="68"/>
      <c r="F24" s="69"/>
    </row>
    <row r="25" spans="1:6" x14ac:dyDescent="0.25">
      <c r="A25" s="66"/>
      <c r="B25" s="67" t="s">
        <v>156</v>
      </c>
      <c r="C25" s="70"/>
      <c r="D25" s="70"/>
      <c r="E25" s="68"/>
      <c r="F25" s="69"/>
    </row>
    <row r="26" spans="1:6" x14ac:dyDescent="0.25">
      <c r="A26" s="66"/>
      <c r="B26" s="67" t="s">
        <v>156</v>
      </c>
      <c r="C26" s="70"/>
      <c r="D26" s="70"/>
      <c r="E26" s="68"/>
      <c r="F26" s="69"/>
    </row>
    <row r="27" spans="1:6" x14ac:dyDescent="0.25">
      <c r="A27" s="66"/>
      <c r="B27" s="67" t="s">
        <v>156</v>
      </c>
      <c r="C27" s="70"/>
      <c r="D27" s="70"/>
      <c r="E27" s="68"/>
      <c r="F27" s="69"/>
    </row>
    <row r="28" spans="1:6" x14ac:dyDescent="0.25">
      <c r="A28" s="66"/>
      <c r="B28" s="67" t="s">
        <v>156</v>
      </c>
      <c r="C28" s="70"/>
      <c r="D28" s="70"/>
      <c r="E28" s="68"/>
      <c r="F28" s="69"/>
    </row>
    <row r="29" spans="1:6" x14ac:dyDescent="0.25">
      <c r="A29" s="66"/>
      <c r="B29" s="67" t="s">
        <v>156</v>
      </c>
      <c r="C29" s="70"/>
      <c r="D29" s="70"/>
      <c r="E29" s="68"/>
      <c r="F29" s="69"/>
    </row>
    <row r="30" spans="1:6" x14ac:dyDescent="0.25">
      <c r="A30" s="66"/>
      <c r="B30" s="67" t="s">
        <v>156</v>
      </c>
      <c r="C30" s="70"/>
      <c r="D30" s="70"/>
      <c r="E30" s="68"/>
      <c r="F30" s="69"/>
    </row>
    <row r="31" spans="1:6" x14ac:dyDescent="0.25">
      <c r="A31" s="66"/>
      <c r="B31" s="67" t="s">
        <v>156</v>
      </c>
      <c r="C31" s="70"/>
      <c r="D31" s="70"/>
      <c r="E31" s="68"/>
      <c r="F31" s="69"/>
    </row>
    <row r="32" spans="1:6" x14ac:dyDescent="0.25">
      <c r="A32" s="66"/>
      <c r="B32" s="67" t="s">
        <v>156</v>
      </c>
      <c r="C32" s="70"/>
      <c r="D32" s="70"/>
      <c r="E32" s="68"/>
      <c r="F32" s="69"/>
    </row>
    <row r="33" spans="1:6" x14ac:dyDescent="0.25">
      <c r="A33" s="66"/>
      <c r="B33" s="67" t="s">
        <v>156</v>
      </c>
      <c r="C33" s="70"/>
      <c r="D33" s="70"/>
      <c r="E33" s="68"/>
      <c r="F33" s="69"/>
    </row>
    <row r="34" spans="1:6" x14ac:dyDescent="0.25">
      <c r="A34" s="66"/>
      <c r="B34" s="67" t="s">
        <v>156</v>
      </c>
      <c r="C34" s="70"/>
      <c r="D34" s="70"/>
      <c r="E34" s="68"/>
      <c r="F34" s="69"/>
    </row>
    <row r="35" spans="1:6" x14ac:dyDescent="0.25">
      <c r="A35" s="66"/>
      <c r="B35" s="67" t="s">
        <v>156</v>
      </c>
      <c r="C35" s="70"/>
      <c r="D35" s="70"/>
      <c r="E35" s="68"/>
      <c r="F35" s="69"/>
    </row>
    <row r="36" spans="1:6" x14ac:dyDescent="0.25">
      <c r="A36" s="66"/>
      <c r="B36" s="67" t="s">
        <v>156</v>
      </c>
      <c r="C36" s="70"/>
      <c r="D36" s="70"/>
      <c r="E36" s="68"/>
      <c r="F36" s="69"/>
    </row>
    <row r="37" spans="1:6" x14ac:dyDescent="0.25">
      <c r="A37" s="66"/>
      <c r="B37" s="67" t="s">
        <v>156</v>
      </c>
      <c r="C37" s="70"/>
      <c r="D37" s="70"/>
      <c r="E37" s="68"/>
      <c r="F37" s="69"/>
    </row>
    <row r="38" spans="1:6" x14ac:dyDescent="0.25">
      <c r="A38" s="66"/>
      <c r="B38" s="67" t="s">
        <v>156</v>
      </c>
      <c r="C38" s="70"/>
      <c r="D38" s="70"/>
      <c r="E38" s="68"/>
      <c r="F38" s="69"/>
    </row>
    <row r="39" spans="1:6" x14ac:dyDescent="0.25">
      <c r="A39" s="66"/>
      <c r="B39" s="67" t="s">
        <v>156</v>
      </c>
      <c r="C39" s="70"/>
      <c r="D39" s="70"/>
      <c r="E39" s="68"/>
      <c r="F39" s="69"/>
    </row>
    <row r="40" spans="1:6" x14ac:dyDescent="0.25">
      <c r="A40" s="66"/>
      <c r="B40" s="67" t="s">
        <v>156</v>
      </c>
      <c r="C40" s="70"/>
      <c r="D40" s="70"/>
      <c r="E40" s="68"/>
      <c r="F40" s="69"/>
    </row>
    <row r="41" spans="1:6" x14ac:dyDescent="0.25">
      <c r="A41" s="66"/>
      <c r="B41" s="67" t="s">
        <v>156</v>
      </c>
      <c r="C41" s="70"/>
      <c r="D41" s="70"/>
      <c r="E41" s="68"/>
      <c r="F41" s="69"/>
    </row>
    <row r="42" spans="1:6" x14ac:dyDescent="0.25">
      <c r="A42" s="66"/>
      <c r="B42" s="67" t="s">
        <v>156</v>
      </c>
      <c r="C42" s="70"/>
      <c r="D42" s="70"/>
      <c r="E42" s="68"/>
      <c r="F42" s="69"/>
    </row>
    <row r="43" spans="1:6" x14ac:dyDescent="0.25">
      <c r="A43" s="71"/>
      <c r="B43" s="67" t="s">
        <v>156</v>
      </c>
      <c r="C43" s="72"/>
      <c r="D43" s="72"/>
      <c r="E43" s="73"/>
      <c r="F43" s="74"/>
    </row>
  </sheetData>
  <mergeCells count="4">
    <mergeCell ref="A1:D1"/>
    <mergeCell ref="E1:F1"/>
    <mergeCell ref="A2:D2"/>
    <mergeCell ref="A3:F3"/>
  </mergeCells>
  <conditionalFormatting sqref="B5:B43">
    <cfRule type="expression" dxfId="7" priority="2">
      <formula>IF($G$5=1,1,0)</formula>
    </cfRule>
  </conditionalFormatting>
  <dataValidations count="2">
    <dataValidation type="date" allowBlank="1" showInputMessage="1" showErrorMessage="1" errorTitle="Saisie non Valide" error="Respecter le format JJ/MM/AAAA_x000a_ex :  02/03/2006_x000a_La date  doit être comprise entre la date mini et la date maxi" prompt="format: jj/mm/aaaa_x000a_ex : 01/05/2006_x000a_(comprise entre date mini et date maxi)" sqref="E5:E43" xr:uid="{00000000-0002-0000-0600-000000000000}">
      <formula1>$E$2</formula1>
      <formula2>$F$2</formula2>
    </dataValidation>
    <dataValidation type="custom" allowBlank="1" showInputMessage="1" showErrorMessage="1" error="Ecrire en Majuscule" prompt="Ecrire en Majuscule" sqref="C43" xr:uid="{00000000-0002-0000-0600-000001000000}">
      <formula1>EXACT(C43,UPPER(C43))</formula1>
      <formula2>0</formula2>
    </dataValidation>
  </dataValidations>
  <pageMargins left="0.7" right="0.7" top="0.75" bottom="0.75" header="0.511811023622047" footer="0.511811023622047"/>
  <pageSetup paperSize="9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"/>
  <sheetViews>
    <sheetView zoomScaleNormal="100" workbookViewId="0">
      <selection activeCell="K6" sqref="K6"/>
    </sheetView>
  </sheetViews>
  <sheetFormatPr baseColWidth="10" defaultColWidth="9.140625" defaultRowHeight="15" x14ac:dyDescent="0.25"/>
  <cols>
    <col min="1" max="1" width="13.7109375" customWidth="1"/>
    <col min="2" max="2" width="5.42578125" customWidth="1"/>
    <col min="3" max="3" width="30.7109375" customWidth="1"/>
    <col min="4" max="4" width="27.7109375" customWidth="1"/>
    <col min="5" max="5" width="24.140625" customWidth="1"/>
    <col min="6" max="6" width="30.7109375" customWidth="1"/>
    <col min="7" max="7" width="19.42578125" customWidth="1"/>
    <col min="8" max="8" width="21.7109375" customWidth="1"/>
    <col min="9" max="9" width="4.140625" customWidth="1"/>
    <col min="10" max="10" width="3.28515625" customWidth="1"/>
    <col min="11" max="1002" width="10.85546875" customWidth="1"/>
  </cols>
  <sheetData>
    <row r="1" spans="1:9" ht="27.75" x14ac:dyDescent="0.4">
      <c r="A1" s="75"/>
      <c r="B1" s="75"/>
      <c r="C1" s="185" t="s">
        <v>161</v>
      </c>
      <c r="D1" s="185"/>
      <c r="E1" s="185"/>
      <c r="F1" s="185"/>
      <c r="G1" s="76"/>
      <c r="H1" s="76"/>
      <c r="I1" s="77"/>
    </row>
    <row r="2" spans="1:9" ht="27.75" x14ac:dyDescent="0.4">
      <c r="A2" s="75"/>
      <c r="B2" s="75"/>
      <c r="C2" s="78"/>
      <c r="D2" s="186" t="s">
        <v>162</v>
      </c>
      <c r="E2" s="186"/>
      <c r="F2" s="78"/>
      <c r="G2" s="187"/>
      <c r="H2" s="187"/>
      <c r="I2" s="79"/>
    </row>
    <row r="3" spans="1:9" ht="43.5" customHeight="1" x14ac:dyDescent="0.4">
      <c r="A3" s="80"/>
      <c r="B3" s="81"/>
      <c r="C3" s="82"/>
      <c r="D3" s="83">
        <f>FEUIL1!J10</f>
        <v>40543</v>
      </c>
      <c r="E3" s="83">
        <f>FEUIL1!I10</f>
        <v>34700</v>
      </c>
      <c r="F3" s="84"/>
      <c r="G3" s="188"/>
      <c r="H3" s="188"/>
      <c r="I3" s="85"/>
    </row>
    <row r="4" spans="1:9" ht="15" customHeight="1" x14ac:dyDescent="0.25">
      <c r="A4" s="189" t="s">
        <v>163</v>
      </c>
      <c r="B4" s="190">
        <f>COUNTA(C6:C7)</f>
        <v>0</v>
      </c>
      <c r="C4" s="189" t="s">
        <v>152</v>
      </c>
      <c r="D4" s="189"/>
      <c r="E4" s="189"/>
      <c r="F4" s="189"/>
      <c r="G4" s="191"/>
      <c r="H4" s="191"/>
      <c r="I4" s="86"/>
    </row>
    <row r="5" spans="1:9" x14ac:dyDescent="0.25">
      <c r="A5" s="189"/>
      <c r="B5" s="190"/>
      <c r="C5" s="48" t="s">
        <v>164</v>
      </c>
      <c r="D5" s="48" t="s">
        <v>35</v>
      </c>
      <c r="E5" s="87" t="s">
        <v>154</v>
      </c>
      <c r="F5" s="48" t="s">
        <v>155</v>
      </c>
      <c r="G5" s="192" t="s">
        <v>165</v>
      </c>
      <c r="H5" s="192"/>
      <c r="I5" s="88"/>
    </row>
    <row r="6" spans="1:9" ht="21.75" customHeight="1" x14ac:dyDescent="0.25">
      <c r="A6" s="89" t="s">
        <v>166</v>
      </c>
      <c r="B6" s="90">
        <v>1</v>
      </c>
      <c r="C6" s="91"/>
      <c r="D6" s="92"/>
      <c r="E6" s="93"/>
      <c r="F6" s="94"/>
      <c r="G6" s="193" t="s">
        <v>167</v>
      </c>
      <c r="H6" s="193"/>
      <c r="I6" s="95"/>
    </row>
    <row r="7" spans="1:9" ht="20.25" customHeight="1" x14ac:dyDescent="0.25">
      <c r="A7" s="96"/>
      <c r="B7" s="97">
        <v>2</v>
      </c>
      <c r="C7" s="98"/>
      <c r="D7" s="99"/>
      <c r="E7" s="100"/>
      <c r="F7" s="101"/>
      <c r="G7" s="193"/>
      <c r="H7" s="193"/>
      <c r="I7" s="102"/>
    </row>
    <row r="8" spans="1:9" ht="17.25" customHeight="1" x14ac:dyDescent="0.25">
      <c r="A8" s="103"/>
      <c r="B8" s="104"/>
      <c r="C8" s="105"/>
      <c r="D8" s="105"/>
      <c r="E8" s="106"/>
      <c r="F8" s="104"/>
      <c r="G8" s="191" t="s">
        <v>168</v>
      </c>
      <c r="H8" s="191"/>
      <c r="I8" s="79"/>
    </row>
    <row r="9" spans="1:9" ht="29.25" customHeight="1" x14ac:dyDescent="0.25">
      <c r="A9" s="107"/>
      <c r="B9" s="108"/>
      <c r="C9" s="108"/>
      <c r="D9" s="108"/>
      <c r="E9" s="108"/>
      <c r="F9" s="109"/>
      <c r="G9" s="46" t="s">
        <v>169</v>
      </c>
      <c r="H9" s="110" t="s">
        <v>170</v>
      </c>
      <c r="I9" s="85"/>
    </row>
    <row r="10" spans="1:9" ht="24.75" customHeight="1" x14ac:dyDescent="0.25">
      <c r="A10" s="107"/>
      <c r="B10" s="108"/>
      <c r="C10" s="108"/>
      <c r="D10" s="108"/>
      <c r="E10" s="108"/>
      <c r="F10" s="109"/>
      <c r="G10" s="111"/>
      <c r="H10" s="112"/>
      <c r="I10" s="85"/>
    </row>
    <row r="11" spans="1:9" ht="24.75" customHeight="1" x14ac:dyDescent="0.25">
      <c r="A11" s="107"/>
      <c r="B11" s="108"/>
      <c r="C11" s="108"/>
      <c r="D11" s="108"/>
      <c r="E11" s="108"/>
      <c r="F11" s="109"/>
      <c r="G11" s="113"/>
      <c r="H11" s="114"/>
      <c r="I11" s="85"/>
    </row>
    <row r="12" spans="1:9" ht="28.5" customHeight="1" x14ac:dyDescent="0.4">
      <c r="A12" s="115"/>
      <c r="B12" s="115"/>
      <c r="C12" s="185" t="s">
        <v>161</v>
      </c>
      <c r="D12" s="185"/>
      <c r="E12" s="185"/>
      <c r="F12" s="185"/>
      <c r="G12" s="116"/>
      <c r="H12" s="117"/>
      <c r="I12" s="85"/>
    </row>
    <row r="13" spans="1:9" ht="15" customHeight="1" x14ac:dyDescent="0.25">
      <c r="A13" s="189" t="s">
        <v>163</v>
      </c>
      <c r="B13" s="194">
        <f>COUNTA(C15:C16)</f>
        <v>0</v>
      </c>
      <c r="C13" s="118" t="s">
        <v>152</v>
      </c>
      <c r="D13" s="118"/>
      <c r="E13" s="118"/>
      <c r="F13" s="118"/>
      <c r="G13" s="195" t="s">
        <v>168</v>
      </c>
      <c r="H13" s="195"/>
      <c r="I13" s="119"/>
    </row>
    <row r="14" spans="1:9" ht="30" customHeight="1" x14ac:dyDescent="0.25">
      <c r="A14" s="189"/>
      <c r="B14" s="194"/>
      <c r="C14" s="120" t="s">
        <v>164</v>
      </c>
      <c r="D14" s="120" t="s">
        <v>35</v>
      </c>
      <c r="E14" s="121" t="s">
        <v>154</v>
      </c>
      <c r="F14" s="120" t="s">
        <v>155</v>
      </c>
      <c r="G14" s="192" t="s">
        <v>165</v>
      </c>
      <c r="H14" s="192"/>
      <c r="I14" s="122"/>
    </row>
    <row r="15" spans="1:9" ht="21.75" customHeight="1" x14ac:dyDescent="0.25">
      <c r="A15" s="89" t="s">
        <v>156</v>
      </c>
      <c r="B15" s="90">
        <v>1</v>
      </c>
      <c r="C15" s="123"/>
      <c r="D15" s="124"/>
      <c r="E15" s="125"/>
      <c r="F15" s="126"/>
      <c r="G15" s="193"/>
      <c r="H15" s="193"/>
      <c r="I15" s="95"/>
    </row>
    <row r="16" spans="1:9" ht="20.25" customHeight="1" x14ac:dyDescent="0.25">
      <c r="A16" s="127"/>
      <c r="B16" s="97">
        <v>2</v>
      </c>
      <c r="C16" s="98"/>
      <c r="D16" s="128"/>
      <c r="E16" s="129"/>
      <c r="F16" s="101"/>
      <c r="G16" s="193"/>
      <c r="H16" s="193"/>
      <c r="I16" s="102"/>
    </row>
    <row r="17" spans="1:8" x14ac:dyDescent="0.25">
      <c r="A17" s="196"/>
      <c r="B17" s="196"/>
      <c r="C17" s="196"/>
      <c r="D17" s="196"/>
      <c r="E17" s="196"/>
      <c r="F17" s="196"/>
      <c r="G17" s="197" t="s">
        <v>168</v>
      </c>
      <c r="H17" s="197"/>
    </row>
    <row r="18" spans="1:8" x14ac:dyDescent="0.25">
      <c r="A18" s="196"/>
      <c r="B18" s="196"/>
      <c r="C18" s="196"/>
      <c r="D18" s="196"/>
      <c r="E18" s="196"/>
      <c r="F18" s="196"/>
      <c r="G18" s="46" t="s">
        <v>169</v>
      </c>
      <c r="H18" s="130" t="s">
        <v>170</v>
      </c>
    </row>
    <row r="19" spans="1:8" ht="24.75" customHeight="1" x14ac:dyDescent="0.25">
      <c r="A19" s="196"/>
      <c r="B19" s="196"/>
      <c r="C19" s="196"/>
      <c r="D19" s="196"/>
      <c r="E19" s="196"/>
      <c r="F19" s="196"/>
      <c r="G19" s="111"/>
      <c r="H19" s="131"/>
    </row>
    <row r="20" spans="1:8" ht="24.75" customHeight="1" x14ac:dyDescent="0.25">
      <c r="A20" s="196"/>
      <c r="B20" s="196"/>
      <c r="C20" s="196"/>
      <c r="D20" s="196"/>
      <c r="E20" s="196"/>
      <c r="F20" s="196"/>
      <c r="G20" s="111"/>
      <c r="H20" s="131"/>
    </row>
  </sheetData>
  <mergeCells count="19">
    <mergeCell ref="G15:H16"/>
    <mergeCell ref="A17:F20"/>
    <mergeCell ref="G17:H17"/>
    <mergeCell ref="G6:H7"/>
    <mergeCell ref="G8:H8"/>
    <mergeCell ref="C12:F12"/>
    <mergeCell ref="A13:A14"/>
    <mergeCell ref="B13:B14"/>
    <mergeCell ref="G13:H13"/>
    <mergeCell ref="G14:H14"/>
    <mergeCell ref="C1:F1"/>
    <mergeCell ref="D2:E2"/>
    <mergeCell ref="G2:H2"/>
    <mergeCell ref="G3:H3"/>
    <mergeCell ref="A4:A5"/>
    <mergeCell ref="B4:B5"/>
    <mergeCell ref="C4:F4"/>
    <mergeCell ref="G4:H4"/>
    <mergeCell ref="G5:H5"/>
  </mergeCells>
  <conditionalFormatting sqref="G3:I3 I9:I12">
    <cfRule type="expression" dxfId="6" priority="2">
      <formula>IF(#REF!&gt;0,1,0)</formula>
    </cfRule>
  </conditionalFormatting>
  <dataValidations count="2">
    <dataValidation type="date" allowBlank="1" showInputMessage="1" showErrorMessage="1" errorTitle="Saisie non Valide" error="Respecter le format JJ/MM/AAAA_x000a_ex :  02/03/2006_x000a_La date  doit être comprise entre la date mini et la date maxi" prompt="format: jj/mm/aaaa_x000a_ex : 01/05/2006_x000a_(comprise entre date mini et date maxi)" sqref="E8" xr:uid="{00000000-0002-0000-0700-000000000000}">
      <formula1>D$4</formula1>
      <formula2>F$4</formula2>
    </dataValidation>
    <dataValidation type="date" allowBlank="1" showInputMessage="1" showErrorMessage="1" error="La date entrée est hors règlement" sqref="E6:E7 E15:E16" xr:uid="{00000000-0002-0000-0700-000001000000}">
      <formula1>$E$3</formula1>
      <formula2>$D$3</formula2>
    </dataValidation>
  </dataValidations>
  <pageMargins left="0.7" right="0.7" top="0.75" bottom="0.75" header="0.511811023622047" footer="0.511811023622047"/>
  <pageSetup paperSize="9" orientation="landscape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9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3.42578125" customWidth="1"/>
    <col min="2" max="2" width="5.42578125" customWidth="1"/>
    <col min="3" max="6" width="30.7109375" customWidth="1"/>
    <col min="7" max="7" width="19.42578125" customWidth="1"/>
    <col min="8" max="8" width="21.7109375" customWidth="1"/>
    <col min="9" max="9" width="4.140625" customWidth="1"/>
    <col min="10" max="10" width="8.85546875" hidden="1" customWidth="1"/>
    <col min="11" max="11" width="10.85546875" hidden="1" customWidth="1"/>
    <col min="12" max="12" width="9.85546875" hidden="1" customWidth="1"/>
    <col min="13" max="13" width="8" hidden="1" customWidth="1"/>
    <col min="14" max="14" width="16.85546875" hidden="1" customWidth="1"/>
    <col min="15" max="20" width="10.85546875" hidden="1" customWidth="1"/>
    <col min="21" max="1014" width="10.85546875" customWidth="1"/>
  </cols>
  <sheetData>
    <row r="1" spans="1:20" ht="27.75" x14ac:dyDescent="0.4">
      <c r="A1" s="75"/>
      <c r="B1" s="75"/>
      <c r="C1" s="185" t="s">
        <v>171</v>
      </c>
      <c r="D1" s="185"/>
      <c r="E1" s="185"/>
      <c r="F1" s="185"/>
      <c r="G1" s="76"/>
      <c r="H1" s="76"/>
      <c r="I1" s="77"/>
      <c r="K1" t="s">
        <v>172</v>
      </c>
      <c r="M1" t="str">
        <f>CONCATENATE("La date doit être comprise entre le ",TEXT(N13,"jj mmm aaaa")," et le ",TEXT(N12,"jj mmm aaaa"))</f>
        <v>La date doit être comprise entre le 00 janv 1900 et le 00 janv 1900</v>
      </c>
      <c r="S1" t="str">
        <f>CONCATENATE("La date doit être comprise entre le ",TEXT(T13,"jj mmm aaaa")," et le ",TEXT(T12,"jj mmm aaaa"))</f>
        <v>La date doit être comprise entre le 00 janv 1900 et le 00 janv 1900</v>
      </c>
    </row>
    <row r="2" spans="1:20" ht="27.75" x14ac:dyDescent="0.4">
      <c r="A2" s="75"/>
      <c r="B2" s="75"/>
      <c r="C2" s="78"/>
      <c r="D2" s="186" t="s">
        <v>173</v>
      </c>
      <c r="E2" s="186"/>
      <c r="F2" s="78" t="s">
        <v>174</v>
      </c>
      <c r="G2" s="187" t="s">
        <v>175</v>
      </c>
      <c r="H2" s="187"/>
      <c r="I2" s="79"/>
      <c r="K2" s="198" t="s">
        <v>176</v>
      </c>
      <c r="L2" s="198"/>
      <c r="M2" s="198"/>
      <c r="N2" s="198"/>
      <c r="Q2" t="s">
        <v>176</v>
      </c>
    </row>
    <row r="3" spans="1:20" ht="43.5" customHeight="1" x14ac:dyDescent="0.4">
      <c r="A3" s="80"/>
      <c r="B3" s="81"/>
      <c r="C3" s="82"/>
      <c r="D3" s="83">
        <f>FEUIL1!J13</f>
        <v>42735</v>
      </c>
      <c r="E3" s="83">
        <f>FEUIL1!I13</f>
        <v>41640</v>
      </c>
      <c r="F3" s="84">
        <f>FEUIL1!I14</f>
        <v>40179</v>
      </c>
      <c r="G3" s="188"/>
      <c r="H3" s="188"/>
      <c r="I3" s="85"/>
      <c r="L3" s="132">
        <f>FEUIL1!$I$14</f>
        <v>40179</v>
      </c>
      <c r="N3" t="s">
        <v>177</v>
      </c>
      <c r="R3" s="133">
        <f>FEUIL1!$Q$14</f>
        <v>39814</v>
      </c>
      <c r="T3" t="s">
        <v>177</v>
      </c>
    </row>
    <row r="4" spans="1:20" ht="15" customHeight="1" x14ac:dyDescent="0.25">
      <c r="A4" s="189" t="s">
        <v>163</v>
      </c>
      <c r="B4" s="190">
        <f>COUNTA(C6:C30)</f>
        <v>0</v>
      </c>
      <c r="C4" s="189" t="s">
        <v>152</v>
      </c>
      <c r="D4" s="189"/>
      <c r="E4" s="189"/>
      <c r="F4" s="189"/>
      <c r="G4" s="191" t="s">
        <v>165</v>
      </c>
      <c r="H4" s="191"/>
      <c r="I4" s="86"/>
      <c r="K4" t="s">
        <v>178</v>
      </c>
      <c r="Q4" t="s">
        <v>178</v>
      </c>
    </row>
    <row r="5" spans="1:20" ht="15.75" customHeight="1" x14ac:dyDescent="0.25">
      <c r="A5" s="189"/>
      <c r="B5" s="190"/>
      <c r="C5" s="48" t="s">
        <v>164</v>
      </c>
      <c r="D5" s="48" t="s">
        <v>35</v>
      </c>
      <c r="E5" s="87" t="s">
        <v>154</v>
      </c>
      <c r="F5" s="48" t="s">
        <v>155</v>
      </c>
      <c r="G5" s="199"/>
      <c r="H5" s="199"/>
      <c r="I5" s="88"/>
      <c r="J5" s="134">
        <f>SUM(J6:J30)</f>
        <v>0</v>
      </c>
      <c r="K5" s="134">
        <f>SUM(K6:K30)</f>
        <v>0</v>
      </c>
      <c r="L5" s="134">
        <f>SUM(L6:L30)</f>
        <v>0</v>
      </c>
      <c r="M5" s="134">
        <f>COUNTA(C6:C30)</f>
        <v>0</v>
      </c>
      <c r="N5" s="134" t="s">
        <v>179</v>
      </c>
      <c r="O5" s="134"/>
      <c r="P5" s="134" t="e">
        <f>SUM(P6:P30)</f>
        <v>#REF!</v>
      </c>
      <c r="Q5" s="134" t="e">
        <f>SUM(Q6:Q30)</f>
        <v>#REF!</v>
      </c>
      <c r="R5" s="134" t="e">
        <f>SUM(R6:R30)</f>
        <v>#REF!</v>
      </c>
      <c r="S5">
        <f>COUNTA(#REF!)</f>
        <v>1</v>
      </c>
      <c r="T5" t="s">
        <v>179</v>
      </c>
    </row>
    <row r="6" spans="1:20" ht="21.75" customHeight="1" x14ac:dyDescent="0.25">
      <c r="A6" s="89" t="s">
        <v>166</v>
      </c>
      <c r="B6" s="90">
        <v>1</v>
      </c>
      <c r="C6" s="91"/>
      <c r="D6" s="92"/>
      <c r="E6" s="93"/>
      <c r="F6" s="94"/>
      <c r="G6" s="199"/>
      <c r="H6" s="199"/>
      <c r="I6" s="95"/>
      <c r="J6">
        <v>0</v>
      </c>
      <c r="K6">
        <f t="shared" ref="K6:K30" si="0">IF($E6&lt;=$D$3,IF($E6&gt;=$E$3,1,0),0)</f>
        <v>0</v>
      </c>
      <c r="L6">
        <f t="shared" ref="L6:L30" si="1">IF($E6&lt;$E$3,IF($E6&gt;=$F$3,1,0),0)</f>
        <v>0</v>
      </c>
      <c r="M6">
        <f>ROUNDUP(M5/3,0)</f>
        <v>0</v>
      </c>
      <c r="N6" t="s">
        <v>180</v>
      </c>
      <c r="P6" t="e">
        <f>IF(#REF!&gt;#REF!,IF(#REF!&lt;#REF!,1,0),0)</f>
        <v>#REF!</v>
      </c>
      <c r="Q6" t="e">
        <f>IF(#REF!&lt;=#REF!,IF(#REF!&gt;=#REF!,1,0),0)</f>
        <v>#REF!</v>
      </c>
      <c r="R6" t="e">
        <f>IF(#REF!&lt;#REF!,IF(#REF!&gt;=#REF!,1,0),0)</f>
        <v>#REF!</v>
      </c>
      <c r="S6">
        <f>ROUNDUP(S5/3,0)</f>
        <v>1</v>
      </c>
      <c r="T6" t="s">
        <v>180</v>
      </c>
    </row>
    <row r="7" spans="1:20" ht="20.25" customHeight="1" x14ac:dyDescent="0.25">
      <c r="A7" s="200"/>
      <c r="B7" s="97">
        <v>2</v>
      </c>
      <c r="C7" s="91"/>
      <c r="D7" s="92"/>
      <c r="E7" s="100"/>
      <c r="F7" s="101"/>
      <c r="G7" s="199"/>
      <c r="H7" s="199"/>
      <c r="I7" s="102"/>
      <c r="J7">
        <f t="shared" ref="J7:J30" si="2">IF($E7&gt;$D$3,IF($E7&lt;$F$3,1,0),0)</f>
        <v>0</v>
      </c>
      <c r="K7">
        <f t="shared" si="0"/>
        <v>0</v>
      </c>
      <c r="L7">
        <f t="shared" si="1"/>
        <v>0</v>
      </c>
      <c r="M7">
        <f>J5+L5</f>
        <v>0</v>
      </c>
      <c r="N7" t="s">
        <v>181</v>
      </c>
      <c r="P7" t="e">
        <f>IF(#REF!&gt;#REF!,IF(#REF!&lt;#REF!,1,0),0)</f>
        <v>#REF!</v>
      </c>
      <c r="Q7" t="e">
        <f>IF(#REF!&lt;=#REF!,IF(#REF!&gt;=#REF!,1,0),0)</f>
        <v>#REF!</v>
      </c>
      <c r="R7" t="e">
        <f>IF(#REF!&lt;#REF!,IF(#REF!&gt;=#REF!,1,0),0)</f>
        <v>#REF!</v>
      </c>
      <c r="S7" t="e">
        <f>P5+R5</f>
        <v>#REF!</v>
      </c>
      <c r="T7" t="s">
        <v>181</v>
      </c>
    </row>
    <row r="8" spans="1:20" x14ac:dyDescent="0.25">
      <c r="A8" s="200"/>
      <c r="B8" s="135">
        <v>3</v>
      </c>
      <c r="C8" s="91"/>
      <c r="D8" s="92"/>
      <c r="E8" s="100"/>
      <c r="F8" s="101"/>
      <c r="G8" s="191" t="s">
        <v>168</v>
      </c>
      <c r="H8" s="191"/>
      <c r="I8" s="136"/>
      <c r="J8">
        <f t="shared" si="2"/>
        <v>0</v>
      </c>
      <c r="K8">
        <f t="shared" si="0"/>
        <v>0</v>
      </c>
      <c r="L8">
        <f t="shared" si="1"/>
        <v>0</v>
      </c>
      <c r="M8" t="b">
        <f>IF(M7&gt;M6,TRUE(),FALSE())</f>
        <v>0</v>
      </c>
      <c r="N8" t="s">
        <v>182</v>
      </c>
      <c r="P8" t="e">
        <f>IF(#REF!&gt;#REF!,IF(#REF!&lt;#REF!,1,0),0)</f>
        <v>#REF!</v>
      </c>
      <c r="Q8" t="e">
        <f>IF(#REF!&lt;=#REF!,IF(#REF!&gt;=#REF!,1,0),0)</f>
        <v>#REF!</v>
      </c>
      <c r="R8" t="e">
        <f>IF(#REF!&lt;#REF!,IF(#REF!&gt;=#REF!,1,0),0)</f>
        <v>#REF!</v>
      </c>
      <c r="S8" t="e">
        <f>IF(S7&gt;S6,TRUE(),FALSE())</f>
        <v>#REF!</v>
      </c>
      <c r="T8" t="s">
        <v>182</v>
      </c>
    </row>
    <row r="9" spans="1:20" x14ac:dyDescent="0.25">
      <c r="A9" s="200"/>
      <c r="B9" s="135">
        <v>4</v>
      </c>
      <c r="C9" s="91"/>
      <c r="D9" s="92"/>
      <c r="E9" s="100"/>
      <c r="F9" s="101"/>
      <c r="G9" s="46" t="s">
        <v>169</v>
      </c>
      <c r="H9" s="110" t="s">
        <v>170</v>
      </c>
      <c r="I9" s="136"/>
      <c r="J9">
        <f t="shared" si="2"/>
        <v>0</v>
      </c>
      <c r="K9">
        <f t="shared" si="0"/>
        <v>0</v>
      </c>
      <c r="L9">
        <f t="shared" si="1"/>
        <v>0</v>
      </c>
      <c r="M9" t="b">
        <f>AND(J5&gt;0,L5&gt;0)</f>
        <v>0</v>
      </c>
      <c r="N9" t="s">
        <v>183</v>
      </c>
      <c r="P9" t="e">
        <f>IF(#REF!&gt;#REF!,IF(#REF!&lt;#REF!,1,0),0)</f>
        <v>#REF!</v>
      </c>
      <c r="Q9" t="e">
        <f>IF(#REF!&lt;=#REF!,IF(#REF!&gt;=#REF!,1,0),0)</f>
        <v>#REF!</v>
      </c>
      <c r="R9" t="e">
        <f>IF(#REF!&lt;#REF!,IF(#REF!&gt;=#REF!,1,0),0)</f>
        <v>#REF!</v>
      </c>
      <c r="S9" t="e">
        <f>AND(P5&gt;0,R5&gt;0)</f>
        <v>#REF!</v>
      </c>
      <c r="T9" t="s">
        <v>183</v>
      </c>
    </row>
    <row r="10" spans="1:20" x14ac:dyDescent="0.25">
      <c r="A10" s="200"/>
      <c r="B10" s="135">
        <v>5</v>
      </c>
      <c r="C10" s="91"/>
      <c r="D10" s="92"/>
      <c r="E10" s="100"/>
      <c r="F10" s="101"/>
      <c r="G10" s="111"/>
      <c r="H10" s="112"/>
      <c r="I10" s="136"/>
      <c r="J10">
        <f t="shared" si="2"/>
        <v>0</v>
      </c>
      <c r="K10">
        <f t="shared" si="0"/>
        <v>0</v>
      </c>
      <c r="L10">
        <f t="shared" si="1"/>
        <v>0</v>
      </c>
      <c r="M10" t="b">
        <f>OR(M8,M9)</f>
        <v>0</v>
      </c>
      <c r="N10" t="s">
        <v>184</v>
      </c>
      <c r="P10" t="e">
        <f>IF(#REF!&gt;#REF!,IF(#REF!&lt;#REF!,1,0),0)</f>
        <v>#REF!</v>
      </c>
      <c r="Q10" t="e">
        <f>IF(#REF!&lt;=#REF!,IF(#REF!&gt;=#REF!,1,0),0)</f>
        <v>#REF!</v>
      </c>
      <c r="R10" t="e">
        <f>IF(#REF!&lt;#REF!,IF(#REF!&gt;=#REF!,1,0),0)</f>
        <v>#REF!</v>
      </c>
      <c r="S10" t="e">
        <f>OR(S8,S9)</f>
        <v>#REF!</v>
      </c>
      <c r="T10" t="s">
        <v>184</v>
      </c>
    </row>
    <row r="11" spans="1:20" x14ac:dyDescent="0.25">
      <c r="A11" s="200"/>
      <c r="B11" s="135">
        <v>6</v>
      </c>
      <c r="C11" s="91"/>
      <c r="D11" s="92"/>
      <c r="E11" s="100"/>
      <c r="F11" s="101"/>
      <c r="G11" s="137"/>
      <c r="H11" s="138"/>
      <c r="I11" s="136"/>
      <c r="J11">
        <f t="shared" si="2"/>
        <v>0</v>
      </c>
      <c r="K11">
        <f t="shared" si="0"/>
        <v>0</v>
      </c>
      <c r="L11">
        <f t="shared" si="1"/>
        <v>0</v>
      </c>
      <c r="P11" t="e">
        <f>IF(#REF!&gt;#REF!,IF(#REF!&lt;#REF!,1,0),0)</f>
        <v>#REF!</v>
      </c>
      <c r="Q11" t="e">
        <f>IF(#REF!&lt;=#REF!,IF(#REF!&gt;=#REF!,1,0),0)</f>
        <v>#REF!</v>
      </c>
      <c r="R11" t="e">
        <f>IF(#REF!&lt;#REF!,IF(#REF!&gt;=#REF!,1,0),0)</f>
        <v>#REF!</v>
      </c>
    </row>
    <row r="12" spans="1:20" x14ac:dyDescent="0.25">
      <c r="A12" s="200"/>
      <c r="B12" s="135">
        <v>7</v>
      </c>
      <c r="C12" s="91"/>
      <c r="D12" s="92"/>
      <c r="E12" s="100"/>
      <c r="F12" s="101"/>
      <c r="G12" s="139"/>
      <c r="H12" s="140"/>
      <c r="I12" s="136"/>
      <c r="J12">
        <f t="shared" si="2"/>
        <v>0</v>
      </c>
      <c r="K12">
        <f t="shared" si="0"/>
        <v>0</v>
      </c>
      <c r="L12">
        <f t="shared" si="1"/>
        <v>0</v>
      </c>
      <c r="N12" s="133"/>
      <c r="P12" t="e">
        <f>IF(#REF!&gt;#REF!,IF(#REF!&lt;#REF!,1,0),0)</f>
        <v>#REF!</v>
      </c>
      <c r="Q12" t="e">
        <f>IF(#REF!&lt;=#REF!,IF(#REF!&gt;=#REF!,1,0),0)</f>
        <v>#REF!</v>
      </c>
      <c r="R12" t="e">
        <f>IF(#REF!&lt;#REF!,IF(#REF!&gt;=#REF!,1,0),0)</f>
        <v>#REF!</v>
      </c>
      <c r="T12" s="133"/>
    </row>
    <row r="13" spans="1:20" x14ac:dyDescent="0.25">
      <c r="A13" s="200"/>
      <c r="B13" s="135">
        <v>8</v>
      </c>
      <c r="C13" s="98"/>
      <c r="D13" s="99"/>
      <c r="E13" s="100"/>
      <c r="F13" s="101"/>
      <c r="G13" s="139"/>
      <c r="H13" s="140"/>
      <c r="I13" s="136"/>
      <c r="J13">
        <f t="shared" si="2"/>
        <v>0</v>
      </c>
      <c r="K13">
        <f t="shared" si="0"/>
        <v>0</v>
      </c>
      <c r="L13">
        <f t="shared" si="1"/>
        <v>0</v>
      </c>
      <c r="N13" s="133"/>
      <c r="P13" t="e">
        <f>IF(#REF!&gt;#REF!,IF(#REF!&lt;#REF!,1,0),0)</f>
        <v>#REF!</v>
      </c>
      <c r="Q13" t="e">
        <f>IF(#REF!&lt;=#REF!,IF(#REF!&gt;=#REF!,1,0),0)</f>
        <v>#REF!</v>
      </c>
      <c r="R13" t="e">
        <f>IF(#REF!&lt;#REF!,IF(#REF!&gt;=#REF!,1,0),0)</f>
        <v>#REF!</v>
      </c>
      <c r="T13" s="133"/>
    </row>
    <row r="14" spans="1:20" ht="20.25" customHeight="1" x14ac:dyDescent="0.25">
      <c r="A14" s="200"/>
      <c r="B14" s="135">
        <v>9</v>
      </c>
      <c r="C14" s="98"/>
      <c r="D14" s="128"/>
      <c r="E14" s="100"/>
      <c r="F14" s="101"/>
      <c r="G14" s="139"/>
      <c r="H14" s="140"/>
      <c r="I14" s="136"/>
      <c r="J14">
        <f t="shared" si="2"/>
        <v>0</v>
      </c>
      <c r="K14">
        <f t="shared" si="0"/>
        <v>0</v>
      </c>
      <c r="L14">
        <f t="shared" si="1"/>
        <v>0</v>
      </c>
      <c r="P14" t="e">
        <f>IF(#REF!&gt;#REF!,IF(#REF!&lt;#REF!,1,0),0)</f>
        <v>#REF!</v>
      </c>
      <c r="Q14" t="e">
        <f>IF(#REF!&lt;=#REF!,IF(#REF!&gt;=#REF!,1,0),0)</f>
        <v>#REF!</v>
      </c>
      <c r="R14" t="e">
        <f>IF(#REF!&lt;#REF!,IF(#REF!&gt;=#REF!,1,0),0)</f>
        <v>#REF!</v>
      </c>
    </row>
    <row r="15" spans="1:20" x14ac:dyDescent="0.25">
      <c r="A15" s="200"/>
      <c r="B15" s="135">
        <v>10</v>
      </c>
      <c r="C15" s="98"/>
      <c r="D15" s="99"/>
      <c r="E15" s="100"/>
      <c r="F15" s="101"/>
      <c r="G15" s="139"/>
      <c r="H15" s="140"/>
      <c r="I15" s="136"/>
      <c r="J15">
        <f t="shared" si="2"/>
        <v>0</v>
      </c>
      <c r="K15">
        <f t="shared" si="0"/>
        <v>0</v>
      </c>
      <c r="L15">
        <f t="shared" si="1"/>
        <v>0</v>
      </c>
      <c r="P15" t="e">
        <f>IF(#REF!&gt;#REF!,IF(#REF!&lt;#REF!,1,0),0)</f>
        <v>#REF!</v>
      </c>
      <c r="Q15" t="e">
        <f>IF(#REF!&lt;=#REF!,IF(#REF!&gt;=#REF!,1,0),0)</f>
        <v>#REF!</v>
      </c>
      <c r="R15" t="e">
        <f>IF(#REF!&lt;#REF!,IF(#REF!&gt;=#REF!,1,0),0)</f>
        <v>#REF!</v>
      </c>
    </row>
    <row r="16" spans="1:20" x14ac:dyDescent="0.25">
      <c r="A16" s="200"/>
      <c r="B16" s="135">
        <v>11</v>
      </c>
      <c r="C16" s="98"/>
      <c r="D16" s="99"/>
      <c r="E16" s="100"/>
      <c r="F16" s="101"/>
      <c r="G16" s="139"/>
      <c r="H16" s="140"/>
      <c r="I16" s="136"/>
      <c r="J16">
        <f t="shared" si="2"/>
        <v>0</v>
      </c>
      <c r="K16">
        <f t="shared" si="0"/>
        <v>0</v>
      </c>
      <c r="L16">
        <f t="shared" si="1"/>
        <v>0</v>
      </c>
      <c r="P16" t="e">
        <f>IF(#REF!&gt;#REF!,IF(#REF!&lt;#REF!,1,0),0)</f>
        <v>#REF!</v>
      </c>
      <c r="Q16" t="e">
        <f>IF(#REF!&lt;=#REF!,IF(#REF!&gt;=#REF!,1,0),0)</f>
        <v>#REF!</v>
      </c>
      <c r="R16" t="e">
        <f>IF(#REF!&lt;#REF!,IF(#REF!&gt;=#REF!,1,0),0)</f>
        <v>#REF!</v>
      </c>
    </row>
    <row r="17" spans="1:18" x14ac:dyDescent="0.25">
      <c r="A17" s="200"/>
      <c r="B17" s="135">
        <v>12</v>
      </c>
      <c r="C17" s="98"/>
      <c r="D17" s="99"/>
      <c r="E17" s="100"/>
      <c r="F17" s="101"/>
      <c r="G17" s="139"/>
      <c r="H17" s="140"/>
      <c r="I17" s="136"/>
      <c r="J17">
        <f t="shared" si="2"/>
        <v>0</v>
      </c>
      <c r="K17">
        <f t="shared" si="0"/>
        <v>0</v>
      </c>
      <c r="L17">
        <f t="shared" si="1"/>
        <v>0</v>
      </c>
      <c r="P17" t="e">
        <f>IF(#REF!&gt;#REF!,IF(#REF!&lt;#REF!,1,0),0)</f>
        <v>#REF!</v>
      </c>
      <c r="Q17" t="e">
        <f>IF(#REF!&lt;=#REF!,IF(#REF!&gt;=#REF!,1,0),0)</f>
        <v>#REF!</v>
      </c>
      <c r="R17" t="e">
        <f>IF(#REF!&lt;#REF!,IF(#REF!&gt;=#REF!,1,0),0)</f>
        <v>#REF!</v>
      </c>
    </row>
    <row r="18" spans="1:18" x14ac:dyDescent="0.25">
      <c r="A18" s="200"/>
      <c r="B18" s="135">
        <v>13</v>
      </c>
      <c r="C18" s="98"/>
      <c r="D18" s="99"/>
      <c r="E18" s="100"/>
      <c r="F18" s="101"/>
      <c r="G18" s="139"/>
      <c r="H18" s="140"/>
      <c r="I18" s="136"/>
      <c r="J18">
        <f t="shared" si="2"/>
        <v>0</v>
      </c>
      <c r="K18">
        <f t="shared" si="0"/>
        <v>0</v>
      </c>
      <c r="L18">
        <f t="shared" si="1"/>
        <v>0</v>
      </c>
      <c r="P18" t="e">
        <f>IF(#REF!&gt;#REF!,IF(#REF!&lt;#REF!,1,0),0)</f>
        <v>#REF!</v>
      </c>
      <c r="Q18" t="e">
        <f>IF(#REF!&lt;=#REF!,IF(#REF!&gt;=#REF!,1,0),0)</f>
        <v>#REF!</v>
      </c>
      <c r="R18" t="e">
        <f>IF(#REF!&lt;#REF!,IF(#REF!&gt;=#REF!,1,0),0)</f>
        <v>#REF!</v>
      </c>
    </row>
    <row r="19" spans="1:18" ht="20.25" customHeight="1" x14ac:dyDescent="0.25">
      <c r="A19" s="200"/>
      <c r="B19" s="135">
        <v>14</v>
      </c>
      <c r="C19" s="98"/>
      <c r="D19" s="128"/>
      <c r="E19" s="100"/>
      <c r="F19" s="101"/>
      <c r="G19" s="139"/>
      <c r="H19" s="140"/>
      <c r="I19" s="136"/>
      <c r="J19">
        <f t="shared" si="2"/>
        <v>0</v>
      </c>
      <c r="K19">
        <f t="shared" si="0"/>
        <v>0</v>
      </c>
      <c r="L19">
        <f t="shared" si="1"/>
        <v>0</v>
      </c>
      <c r="P19" t="e">
        <f>IF(#REF!&gt;#REF!,IF(#REF!&lt;#REF!,1,0),0)</f>
        <v>#REF!</v>
      </c>
      <c r="Q19" t="e">
        <f>IF(#REF!&lt;=#REF!,IF(#REF!&gt;=#REF!,1,0),0)</f>
        <v>#REF!</v>
      </c>
      <c r="R19" t="e">
        <f>IF(#REF!&lt;#REF!,IF(#REF!&gt;=#REF!,1,0),0)</f>
        <v>#REF!</v>
      </c>
    </row>
    <row r="20" spans="1:18" x14ac:dyDescent="0.25">
      <c r="A20" s="200"/>
      <c r="B20" s="135">
        <v>15</v>
      </c>
      <c r="C20" s="98"/>
      <c r="D20" s="99"/>
      <c r="E20" s="100"/>
      <c r="F20" s="101"/>
      <c r="G20" s="139"/>
      <c r="H20" s="140"/>
      <c r="I20" s="136"/>
      <c r="J20">
        <f t="shared" si="2"/>
        <v>0</v>
      </c>
      <c r="K20">
        <f t="shared" si="0"/>
        <v>0</v>
      </c>
      <c r="L20">
        <f t="shared" si="1"/>
        <v>0</v>
      </c>
      <c r="P20" t="e">
        <f>IF(#REF!&gt;#REF!,IF(#REF!&lt;#REF!,1,0),0)</f>
        <v>#REF!</v>
      </c>
      <c r="Q20" t="e">
        <f>IF(#REF!&lt;=#REF!,IF(#REF!&gt;=#REF!,1,0),0)</f>
        <v>#REF!</v>
      </c>
      <c r="R20" t="e">
        <f>IF(#REF!&lt;#REF!,IF(#REF!&gt;=#REF!,1,0),0)</f>
        <v>#REF!</v>
      </c>
    </row>
    <row r="21" spans="1:18" x14ac:dyDescent="0.25">
      <c r="A21" s="200"/>
      <c r="B21" s="135">
        <v>16</v>
      </c>
      <c r="C21" s="98"/>
      <c r="D21" s="99"/>
      <c r="E21" s="100"/>
      <c r="F21" s="101"/>
      <c r="G21" s="139"/>
      <c r="H21" s="140"/>
      <c r="I21" s="136"/>
      <c r="J21">
        <f t="shared" si="2"/>
        <v>0</v>
      </c>
      <c r="K21">
        <f t="shared" si="0"/>
        <v>0</v>
      </c>
      <c r="L21">
        <f t="shared" si="1"/>
        <v>0</v>
      </c>
      <c r="P21" t="e">
        <f>IF(#REF!&gt;#REF!,IF(#REF!&lt;#REF!,1,0),0)</f>
        <v>#REF!</v>
      </c>
      <c r="Q21" t="e">
        <f>IF(#REF!&lt;=#REF!,IF(#REF!&gt;=#REF!,1,0),0)</f>
        <v>#REF!</v>
      </c>
      <c r="R21" t="e">
        <f>IF(#REF!&lt;#REF!,IF(#REF!&gt;=#REF!,1,0),0)</f>
        <v>#REF!</v>
      </c>
    </row>
    <row r="22" spans="1:18" x14ac:dyDescent="0.25">
      <c r="A22" s="200"/>
      <c r="B22" s="135">
        <v>17</v>
      </c>
      <c r="C22" s="98"/>
      <c r="D22" s="99"/>
      <c r="E22" s="100"/>
      <c r="F22" s="101"/>
      <c r="G22" s="139"/>
      <c r="H22" s="140"/>
      <c r="I22" s="136"/>
      <c r="J22">
        <f t="shared" si="2"/>
        <v>0</v>
      </c>
      <c r="K22">
        <f t="shared" si="0"/>
        <v>0</v>
      </c>
      <c r="L22">
        <f t="shared" si="1"/>
        <v>0</v>
      </c>
      <c r="P22" t="e">
        <f>IF(#REF!&gt;#REF!,IF(#REF!&lt;#REF!,1,0),0)</f>
        <v>#REF!</v>
      </c>
      <c r="Q22" t="e">
        <f>IF(#REF!&lt;=#REF!,IF(#REF!&gt;=#REF!,1,0),0)</f>
        <v>#REF!</v>
      </c>
      <c r="R22" t="e">
        <f>IF(#REF!&lt;#REF!,IF(#REF!&gt;=#REF!,1,0),0)</f>
        <v>#REF!</v>
      </c>
    </row>
    <row r="23" spans="1:18" x14ac:dyDescent="0.25">
      <c r="A23" s="200"/>
      <c r="B23" s="135">
        <v>18</v>
      </c>
      <c r="C23" s="98"/>
      <c r="D23" s="99"/>
      <c r="E23" s="100"/>
      <c r="F23" s="101"/>
      <c r="G23" s="139"/>
      <c r="H23" s="140"/>
      <c r="I23" s="136"/>
      <c r="J23">
        <f t="shared" si="2"/>
        <v>0</v>
      </c>
      <c r="K23">
        <f t="shared" si="0"/>
        <v>0</v>
      </c>
      <c r="L23">
        <f t="shared" si="1"/>
        <v>0</v>
      </c>
      <c r="P23" t="e">
        <f>IF(#REF!&gt;#REF!,IF(#REF!&lt;#REF!,1,0),0)</f>
        <v>#REF!</v>
      </c>
      <c r="Q23" t="e">
        <f>IF(#REF!&lt;=#REF!,IF(#REF!&gt;=#REF!,1,0),0)</f>
        <v>#REF!</v>
      </c>
      <c r="R23" t="e">
        <f>IF(#REF!&lt;#REF!,IF(#REF!&gt;=#REF!,1,0),0)</f>
        <v>#REF!</v>
      </c>
    </row>
    <row r="24" spans="1:18" x14ac:dyDescent="0.25">
      <c r="A24" s="200"/>
      <c r="B24" s="135">
        <v>19</v>
      </c>
      <c r="C24" s="98"/>
      <c r="D24" s="99"/>
      <c r="E24" s="100"/>
      <c r="F24" s="101"/>
      <c r="G24" s="139"/>
      <c r="H24" s="140"/>
      <c r="I24" s="136"/>
      <c r="J24">
        <f t="shared" si="2"/>
        <v>0</v>
      </c>
      <c r="K24">
        <f t="shared" si="0"/>
        <v>0</v>
      </c>
      <c r="L24">
        <f t="shared" si="1"/>
        <v>0</v>
      </c>
      <c r="P24" t="e">
        <f>IF(#REF!&gt;#REF!,IF(#REF!&lt;#REF!,1,0),0)</f>
        <v>#REF!</v>
      </c>
      <c r="Q24" t="e">
        <f>IF(#REF!&lt;=#REF!,IF(#REF!&gt;=#REF!,1,0),0)</f>
        <v>#REF!</v>
      </c>
      <c r="R24" t="e">
        <f>IF(#REF!&lt;#REF!,IF(#REF!&gt;=#REF!,1,0),0)</f>
        <v>#REF!</v>
      </c>
    </row>
    <row r="25" spans="1:18" x14ac:dyDescent="0.25">
      <c r="A25" s="200"/>
      <c r="B25" s="135">
        <v>20</v>
      </c>
      <c r="C25" s="98"/>
      <c r="D25" s="99"/>
      <c r="E25" s="100"/>
      <c r="F25" s="101"/>
      <c r="G25" s="139"/>
      <c r="H25" s="140"/>
      <c r="I25" s="136"/>
      <c r="J25">
        <f t="shared" si="2"/>
        <v>0</v>
      </c>
      <c r="K25">
        <f t="shared" si="0"/>
        <v>0</v>
      </c>
      <c r="L25">
        <f t="shared" si="1"/>
        <v>0</v>
      </c>
      <c r="P25" t="e">
        <f>IF(#REF!&gt;#REF!,IF(#REF!&lt;#REF!,1,0),0)</f>
        <v>#REF!</v>
      </c>
      <c r="Q25" t="e">
        <f>IF(#REF!&lt;=#REF!,IF(#REF!&gt;=#REF!,1,0),0)</f>
        <v>#REF!</v>
      </c>
      <c r="R25" t="e">
        <f>IF(#REF!&lt;#REF!,IF(#REF!&gt;=#REF!,1,0),0)</f>
        <v>#REF!</v>
      </c>
    </row>
    <row r="26" spans="1:18" x14ac:dyDescent="0.25">
      <c r="A26" s="200"/>
      <c r="B26" s="135">
        <v>21</v>
      </c>
      <c r="C26" s="98"/>
      <c r="D26" s="99"/>
      <c r="E26" s="100"/>
      <c r="F26" s="101"/>
      <c r="G26" s="139"/>
      <c r="H26" s="140"/>
      <c r="I26" s="136"/>
      <c r="J26">
        <f t="shared" si="2"/>
        <v>0</v>
      </c>
      <c r="K26">
        <f t="shared" si="0"/>
        <v>0</v>
      </c>
      <c r="L26">
        <f t="shared" si="1"/>
        <v>0</v>
      </c>
      <c r="P26" t="e">
        <f>IF(#REF!&gt;#REF!,IF(#REF!&lt;#REF!,1,0),0)</f>
        <v>#REF!</v>
      </c>
      <c r="Q26" t="e">
        <f>IF(#REF!&lt;=#REF!,IF(#REF!&gt;=#REF!,1,0),0)</f>
        <v>#REF!</v>
      </c>
      <c r="R26" t="e">
        <f>IF(#REF!&lt;#REF!,IF(#REF!&gt;=#REF!,1,0),0)</f>
        <v>#REF!</v>
      </c>
    </row>
    <row r="27" spans="1:18" x14ac:dyDescent="0.25">
      <c r="A27" s="200"/>
      <c r="B27" s="135">
        <v>22</v>
      </c>
      <c r="C27" s="98"/>
      <c r="D27" s="99"/>
      <c r="E27" s="100"/>
      <c r="F27" s="101"/>
      <c r="G27" s="139"/>
      <c r="H27" s="140"/>
      <c r="I27" s="136"/>
      <c r="J27">
        <f t="shared" si="2"/>
        <v>0</v>
      </c>
      <c r="K27">
        <f t="shared" si="0"/>
        <v>0</v>
      </c>
      <c r="L27">
        <f t="shared" si="1"/>
        <v>0</v>
      </c>
      <c r="P27" t="e">
        <f>IF(#REF!&gt;#REF!,IF(#REF!&lt;#REF!,1,0),0)</f>
        <v>#REF!</v>
      </c>
      <c r="Q27" t="e">
        <f>IF(#REF!&lt;=#REF!,IF(#REF!&gt;=#REF!,1,0),0)</f>
        <v>#REF!</v>
      </c>
      <c r="R27" t="e">
        <f>IF(#REF!&lt;#REF!,IF(#REF!&gt;=#REF!,1,0),0)</f>
        <v>#REF!</v>
      </c>
    </row>
    <row r="28" spans="1:18" x14ac:dyDescent="0.25">
      <c r="A28" s="200"/>
      <c r="B28" s="135">
        <v>23</v>
      </c>
      <c r="C28" s="98"/>
      <c r="D28" s="99"/>
      <c r="E28" s="100"/>
      <c r="F28" s="101"/>
      <c r="G28" s="139"/>
      <c r="H28" s="140"/>
      <c r="I28" s="136"/>
      <c r="J28">
        <f t="shared" si="2"/>
        <v>0</v>
      </c>
      <c r="K28">
        <f t="shared" si="0"/>
        <v>0</v>
      </c>
      <c r="L28">
        <f t="shared" si="1"/>
        <v>0</v>
      </c>
      <c r="P28" t="e">
        <f>IF(#REF!&gt;#REF!,IF(#REF!&lt;#REF!,1,0),0)</f>
        <v>#REF!</v>
      </c>
      <c r="Q28" t="e">
        <f>IF(#REF!&lt;=#REF!,IF(#REF!&gt;=#REF!,1,0),0)</f>
        <v>#REF!</v>
      </c>
      <c r="R28" t="e">
        <f>IF(#REF!&lt;#REF!,IF(#REF!&gt;=#REF!,1,0),0)</f>
        <v>#REF!</v>
      </c>
    </row>
    <row r="29" spans="1:18" x14ac:dyDescent="0.25">
      <c r="A29" s="200"/>
      <c r="B29" s="135">
        <v>24</v>
      </c>
      <c r="C29" s="98"/>
      <c r="D29" s="99"/>
      <c r="E29" s="100"/>
      <c r="F29" s="101"/>
      <c r="G29" s="139"/>
      <c r="H29" s="140"/>
      <c r="I29" s="136"/>
      <c r="J29">
        <f t="shared" si="2"/>
        <v>0</v>
      </c>
      <c r="K29">
        <f t="shared" si="0"/>
        <v>0</v>
      </c>
      <c r="L29">
        <f t="shared" si="1"/>
        <v>0</v>
      </c>
      <c r="P29" t="e">
        <f>IF(#REF!&gt;#REF!,IF(#REF!&lt;#REF!,1,0),0)</f>
        <v>#REF!</v>
      </c>
      <c r="Q29" t="e">
        <f>IF(#REF!&lt;=#REF!,IF(#REF!&gt;=#REF!,1,0),0)</f>
        <v>#REF!</v>
      </c>
      <c r="R29" t="e">
        <f>IF(#REF!&lt;#REF!,IF(#REF!&gt;=#REF!,1,0),0)</f>
        <v>#REF!</v>
      </c>
    </row>
    <row r="30" spans="1:18" x14ac:dyDescent="0.25">
      <c r="A30" s="200"/>
      <c r="B30" s="135">
        <v>25</v>
      </c>
      <c r="C30" s="141"/>
      <c r="D30" s="142"/>
      <c r="E30" s="143"/>
      <c r="F30" s="144"/>
      <c r="G30" s="139"/>
      <c r="H30" s="140"/>
      <c r="I30" s="136"/>
      <c r="J30">
        <f t="shared" si="2"/>
        <v>0</v>
      </c>
      <c r="K30">
        <f t="shared" si="0"/>
        <v>0</v>
      </c>
      <c r="L30">
        <f t="shared" si="1"/>
        <v>0</v>
      </c>
      <c r="P30" t="e">
        <f>IF(#REF!&gt;#REF!,IF(#REF!&lt;#REF!,1,0),0)</f>
        <v>#REF!</v>
      </c>
      <c r="Q30" t="e">
        <f>IF(#REF!&lt;=#REF!,IF(#REF!&gt;=#REF!,1,0),0)</f>
        <v>#REF!</v>
      </c>
      <c r="R30" t="e">
        <f>IF(#REF!&lt;#REF!,IF(#REF!&gt;=#REF!,1,0),0)</f>
        <v>#REF!</v>
      </c>
    </row>
    <row r="31" spans="1:18" ht="25.5" customHeight="1" x14ac:dyDescent="0.25">
      <c r="A31" s="103"/>
      <c r="B31" s="104"/>
      <c r="C31" s="105"/>
      <c r="D31" s="105"/>
      <c r="E31" s="106"/>
      <c r="F31" s="104"/>
      <c r="G31" s="187" t="s">
        <v>185</v>
      </c>
      <c r="H31" s="187"/>
      <c r="I31" s="79"/>
    </row>
    <row r="32" spans="1:18" ht="29.25" customHeight="1" x14ac:dyDescent="0.25">
      <c r="A32" s="107"/>
      <c r="B32" s="108"/>
      <c r="C32" s="108"/>
      <c r="D32" s="108"/>
      <c r="E32" s="108"/>
      <c r="F32" s="109"/>
      <c r="G32" s="188"/>
      <c r="H32" s="188"/>
      <c r="I32" s="85"/>
    </row>
    <row r="33" spans="1:20" ht="15" customHeight="1" x14ac:dyDescent="0.25">
      <c r="A33" s="189" t="s">
        <v>163</v>
      </c>
      <c r="B33" s="194">
        <f>COUNTA(C35:C59)</f>
        <v>4</v>
      </c>
      <c r="C33" s="201" t="s">
        <v>152</v>
      </c>
      <c r="D33" s="201"/>
      <c r="E33" s="201"/>
      <c r="F33" s="201"/>
      <c r="G33" s="191" t="s">
        <v>165</v>
      </c>
      <c r="H33" s="191"/>
      <c r="I33" s="119"/>
      <c r="K33" t="s">
        <v>178</v>
      </c>
      <c r="Q33" t="s">
        <v>178</v>
      </c>
      <c r="T33" t="s">
        <v>177</v>
      </c>
    </row>
    <row r="34" spans="1:20" ht="30" customHeight="1" x14ac:dyDescent="0.25">
      <c r="A34" s="189"/>
      <c r="B34" s="194"/>
      <c r="C34" s="120" t="s">
        <v>164</v>
      </c>
      <c r="D34" s="120" t="s">
        <v>35</v>
      </c>
      <c r="E34" s="121" t="s">
        <v>154</v>
      </c>
      <c r="F34" s="120" t="s">
        <v>155</v>
      </c>
      <c r="G34" s="199"/>
      <c r="H34" s="199"/>
      <c r="I34" s="122"/>
      <c r="J34" s="134">
        <v>0</v>
      </c>
      <c r="K34" s="134">
        <f>SUM(K35:K59)</f>
        <v>0</v>
      </c>
      <c r="L34" s="134">
        <f>SUM(L35:L59)</f>
        <v>3</v>
      </c>
      <c r="M34" s="134">
        <f>COUNTA(C35:C59)</f>
        <v>4</v>
      </c>
      <c r="N34" s="134" t="s">
        <v>179</v>
      </c>
      <c r="O34" s="134"/>
      <c r="P34" s="134" t="e">
        <f>SUM(P35:P59)</f>
        <v>#REF!</v>
      </c>
      <c r="Q34" s="134" t="e">
        <f>SUM(Q35:Q59)</f>
        <v>#REF!</v>
      </c>
      <c r="R34" s="134" t="e">
        <f>SUM(R35:R59)</f>
        <v>#REF!</v>
      </c>
      <c r="S34" s="134">
        <f>COUNTA(#REF!)</f>
        <v>1</v>
      </c>
      <c r="T34" s="134" t="s">
        <v>179</v>
      </c>
    </row>
    <row r="35" spans="1:20" ht="21.75" customHeight="1" x14ac:dyDescent="0.25">
      <c r="A35" s="89" t="s">
        <v>156</v>
      </c>
      <c r="B35" s="145">
        <v>1</v>
      </c>
      <c r="C35" s="123" t="s">
        <v>186</v>
      </c>
      <c r="D35" s="124" t="s">
        <v>187</v>
      </c>
      <c r="E35" s="125">
        <v>39083</v>
      </c>
      <c r="F35" s="126"/>
      <c r="G35" s="199"/>
      <c r="H35" s="199"/>
      <c r="I35" s="95"/>
      <c r="J35">
        <f t="shared" ref="J35:J59" si="3">IF($E35&gt;$D$3,IF($E35&lt;$F$3,1,0),0)</f>
        <v>0</v>
      </c>
      <c r="K35">
        <f t="shared" ref="K35:K59" si="4">IF($E35&lt;=$D$3,IF($E35&gt;=$E$3,1,0),0)</f>
        <v>0</v>
      </c>
      <c r="L35">
        <f t="shared" ref="L35:L59" si="5">IF($E35&lt;$E$3,IF($E35&gt;=$F$3,1,0),0)</f>
        <v>0</v>
      </c>
      <c r="M35">
        <f>ROUNDUP(M34/3,0)</f>
        <v>2</v>
      </c>
      <c r="N35" t="s">
        <v>180</v>
      </c>
      <c r="P35" t="e">
        <f>IF(#REF!&gt;#REF!,IF(#REF!&lt;#REF!,1,0),0)</f>
        <v>#REF!</v>
      </c>
      <c r="Q35" t="e">
        <f>IF(#REF!&lt;=#REF!,IF(#REF!&gt;=#REF!,1,0),0)</f>
        <v>#REF!</v>
      </c>
      <c r="R35" t="e">
        <f>IF(#REF!&lt;#REF!,IF(#REF!&gt;=#REF!,1,0),0)</f>
        <v>#REF!</v>
      </c>
      <c r="S35">
        <f>ROUNDUP(S34/3,0)</f>
        <v>1</v>
      </c>
      <c r="T35" t="s">
        <v>180</v>
      </c>
    </row>
    <row r="36" spans="1:20" ht="20.25" customHeight="1" x14ac:dyDescent="0.25">
      <c r="A36" s="146"/>
      <c r="B36" s="147">
        <v>2</v>
      </c>
      <c r="C36" s="123" t="s">
        <v>188</v>
      </c>
      <c r="D36" s="124" t="s">
        <v>189</v>
      </c>
      <c r="E36" s="129">
        <v>41633</v>
      </c>
      <c r="F36" s="101"/>
      <c r="G36" s="199"/>
      <c r="H36" s="199"/>
      <c r="I36" s="102"/>
      <c r="J36">
        <f t="shared" si="3"/>
        <v>0</v>
      </c>
      <c r="K36">
        <f t="shared" si="4"/>
        <v>0</v>
      </c>
      <c r="L36">
        <f t="shared" si="5"/>
        <v>1</v>
      </c>
      <c r="M36">
        <f>J34+L34</f>
        <v>3</v>
      </c>
      <c r="N36" t="s">
        <v>181</v>
      </c>
      <c r="P36" t="e">
        <f>IF(#REF!&gt;#REF!,IF(#REF!&lt;#REF!,1,0),0)</f>
        <v>#REF!</v>
      </c>
      <c r="Q36" t="e">
        <f>IF(#REF!&lt;=#REF!,IF(#REF!&gt;=#REF!,1,0),0)</f>
        <v>#REF!</v>
      </c>
      <c r="R36" t="e">
        <f>IF(#REF!&lt;#REF!,IF(#REF!&gt;=#REF!,1,0),0)</f>
        <v>#REF!</v>
      </c>
      <c r="S36" t="e">
        <f>P34+R34</f>
        <v>#REF!</v>
      </c>
      <c r="T36" t="s">
        <v>181</v>
      </c>
    </row>
    <row r="37" spans="1:20" x14ac:dyDescent="0.25">
      <c r="A37" s="107"/>
      <c r="B37" s="147">
        <v>3</v>
      </c>
      <c r="C37" s="123" t="s">
        <v>190</v>
      </c>
      <c r="D37" s="124" t="s">
        <v>191</v>
      </c>
      <c r="E37" s="129">
        <v>40548</v>
      </c>
      <c r="F37" s="101"/>
      <c r="G37" s="191" t="s">
        <v>168</v>
      </c>
      <c r="H37" s="191"/>
      <c r="I37" s="136"/>
      <c r="J37">
        <f t="shared" si="3"/>
        <v>0</v>
      </c>
      <c r="K37">
        <f t="shared" si="4"/>
        <v>0</v>
      </c>
      <c r="L37">
        <f t="shared" si="5"/>
        <v>1</v>
      </c>
      <c r="M37" t="b">
        <f>IF(M36&gt;M35,TRUE(),FALSE())</f>
        <v>1</v>
      </c>
      <c r="N37" t="s">
        <v>182</v>
      </c>
      <c r="P37" t="e">
        <f>IF(#REF!&gt;#REF!,IF(#REF!&lt;#REF!,1,0),0)</f>
        <v>#REF!</v>
      </c>
      <c r="Q37" t="e">
        <f>IF(#REF!&lt;=#REF!,IF(#REF!&gt;=#REF!,1,0),0)</f>
        <v>#REF!</v>
      </c>
      <c r="R37" t="e">
        <f>IF(#REF!&lt;#REF!,IF(#REF!&gt;=#REF!,1,0),0)</f>
        <v>#REF!</v>
      </c>
      <c r="S37" t="e">
        <f>IF(S36&gt;S35,TRUE(),FALSE())</f>
        <v>#REF!</v>
      </c>
      <c r="T37" t="s">
        <v>182</v>
      </c>
    </row>
    <row r="38" spans="1:20" x14ac:dyDescent="0.25">
      <c r="A38" s="107"/>
      <c r="B38" s="147">
        <v>4</v>
      </c>
      <c r="C38" s="123" t="s">
        <v>192</v>
      </c>
      <c r="D38" s="124" t="s">
        <v>193</v>
      </c>
      <c r="E38" s="129">
        <v>41065</v>
      </c>
      <c r="F38" s="101"/>
      <c r="G38" s="46" t="s">
        <v>169</v>
      </c>
      <c r="H38" s="110" t="s">
        <v>170</v>
      </c>
      <c r="I38" s="136"/>
      <c r="J38">
        <f t="shared" si="3"/>
        <v>0</v>
      </c>
      <c r="K38">
        <f t="shared" si="4"/>
        <v>0</v>
      </c>
      <c r="L38">
        <f t="shared" si="5"/>
        <v>1</v>
      </c>
      <c r="M38" t="b">
        <f>AND(J34&gt;0,L34&gt;0)</f>
        <v>0</v>
      </c>
      <c r="N38" t="s">
        <v>183</v>
      </c>
      <c r="P38" t="e">
        <f>IF(#REF!&gt;#REF!,IF(#REF!&lt;#REF!,1,0),0)</f>
        <v>#REF!</v>
      </c>
      <c r="Q38" t="e">
        <f>IF(#REF!&lt;=#REF!,IF(#REF!&gt;=#REF!,1,0),0)</f>
        <v>#REF!</v>
      </c>
      <c r="R38" t="e">
        <f>IF(#REF!&lt;#REF!,IF(#REF!&gt;=#REF!,1,0),0)</f>
        <v>#REF!</v>
      </c>
      <c r="S38" t="e">
        <f>AND(P34&gt;0,R34&gt;0)</f>
        <v>#REF!</v>
      </c>
      <c r="T38" t="s">
        <v>183</v>
      </c>
    </row>
    <row r="39" spans="1:20" x14ac:dyDescent="0.25">
      <c r="A39" s="107"/>
      <c r="B39" s="147">
        <v>5</v>
      </c>
      <c r="C39" s="98"/>
      <c r="D39" s="99"/>
      <c r="E39" s="129"/>
      <c r="F39" s="101"/>
      <c r="G39" s="111"/>
      <c r="H39" s="112"/>
      <c r="I39" s="136"/>
      <c r="J39">
        <f t="shared" si="3"/>
        <v>0</v>
      </c>
      <c r="K39">
        <f t="shared" si="4"/>
        <v>0</v>
      </c>
      <c r="L39">
        <f t="shared" si="5"/>
        <v>0</v>
      </c>
      <c r="M39" t="b">
        <f>OR(M37,M38)</f>
        <v>1</v>
      </c>
      <c r="N39" t="s">
        <v>184</v>
      </c>
      <c r="P39" t="e">
        <f>IF(#REF!&gt;#REF!,IF(#REF!&lt;#REF!,1,0),0)</f>
        <v>#REF!</v>
      </c>
      <c r="Q39" t="e">
        <f>IF(#REF!&lt;=#REF!,IF(#REF!&gt;=#REF!,1,0),0)</f>
        <v>#REF!</v>
      </c>
      <c r="R39" t="e">
        <f>IF(#REF!&lt;#REF!,IF(#REF!&gt;=#REF!,1,0),0)</f>
        <v>#REF!</v>
      </c>
      <c r="S39" t="e">
        <f>OR(S37,S38)</f>
        <v>#REF!</v>
      </c>
      <c r="T39" t="s">
        <v>184</v>
      </c>
    </row>
    <row r="40" spans="1:20" x14ac:dyDescent="0.25">
      <c r="A40" s="107"/>
      <c r="B40" s="147">
        <v>6</v>
      </c>
      <c r="C40" s="98"/>
      <c r="D40" s="99"/>
      <c r="E40" s="129"/>
      <c r="F40" s="101"/>
      <c r="G40" s="137"/>
      <c r="H40" s="138"/>
      <c r="I40" s="136"/>
      <c r="J40">
        <f t="shared" si="3"/>
        <v>0</v>
      </c>
      <c r="K40">
        <f t="shared" si="4"/>
        <v>0</v>
      </c>
      <c r="L40">
        <f t="shared" si="5"/>
        <v>0</v>
      </c>
      <c r="P40" t="e">
        <f>IF(#REF!&gt;#REF!,IF(#REF!&lt;#REF!,1,0),0)</f>
        <v>#REF!</v>
      </c>
      <c r="Q40" t="e">
        <f>IF(#REF!&lt;=#REF!,IF(#REF!&gt;=#REF!,1,0),0)</f>
        <v>#REF!</v>
      </c>
      <c r="R40" t="e">
        <f>IF(#REF!&lt;#REF!,IF(#REF!&gt;=#REF!,1,0),0)</f>
        <v>#REF!</v>
      </c>
    </row>
    <row r="41" spans="1:20" x14ac:dyDescent="0.25">
      <c r="A41" s="107"/>
      <c r="B41" s="147">
        <v>7</v>
      </c>
      <c r="C41" s="98"/>
      <c r="D41" s="99"/>
      <c r="E41" s="129"/>
      <c r="F41" s="101"/>
      <c r="G41" s="139"/>
      <c r="H41" s="140"/>
      <c r="I41" s="136"/>
      <c r="J41">
        <f t="shared" si="3"/>
        <v>0</v>
      </c>
      <c r="K41">
        <f t="shared" si="4"/>
        <v>0</v>
      </c>
      <c r="L41">
        <f t="shared" si="5"/>
        <v>0</v>
      </c>
      <c r="P41" t="e">
        <f>IF(#REF!&gt;#REF!,IF(#REF!&lt;#REF!,1,0),0)</f>
        <v>#REF!</v>
      </c>
      <c r="Q41" t="e">
        <f>IF(#REF!&lt;=#REF!,IF(#REF!&gt;=#REF!,1,0),0)</f>
        <v>#REF!</v>
      </c>
      <c r="R41" t="e">
        <f>IF(#REF!&lt;#REF!,IF(#REF!&gt;=#REF!,1,0),0)</f>
        <v>#REF!</v>
      </c>
    </row>
    <row r="42" spans="1:20" x14ac:dyDescent="0.25">
      <c r="A42" s="107"/>
      <c r="B42" s="147">
        <v>8</v>
      </c>
      <c r="C42" s="98"/>
      <c r="D42" s="99"/>
      <c r="E42" s="129"/>
      <c r="F42" s="101"/>
      <c r="G42" s="139"/>
      <c r="H42" s="140"/>
      <c r="I42" s="136"/>
      <c r="J42">
        <f t="shared" si="3"/>
        <v>0</v>
      </c>
      <c r="K42">
        <f t="shared" si="4"/>
        <v>0</v>
      </c>
      <c r="L42">
        <f t="shared" si="5"/>
        <v>0</v>
      </c>
      <c r="P42" t="e">
        <f>IF(#REF!&gt;#REF!,IF(#REF!&lt;#REF!,1,0),0)</f>
        <v>#REF!</v>
      </c>
      <c r="Q42" t="e">
        <f>IF(#REF!&lt;=#REF!,IF(#REF!&gt;=#REF!,1,0),0)</f>
        <v>#REF!</v>
      </c>
      <c r="R42" t="e">
        <f>IF(#REF!&lt;#REF!,IF(#REF!&gt;=#REF!,1,0),0)</f>
        <v>#REF!</v>
      </c>
      <c r="T42" s="133"/>
    </row>
    <row r="43" spans="1:20" x14ac:dyDescent="0.25">
      <c r="A43" s="107"/>
      <c r="B43" s="147">
        <v>9</v>
      </c>
      <c r="C43" s="98"/>
      <c r="D43" s="99"/>
      <c r="E43" s="129"/>
      <c r="F43" s="101"/>
      <c r="G43" s="139"/>
      <c r="H43" s="140"/>
      <c r="I43" s="136"/>
      <c r="J43">
        <f t="shared" si="3"/>
        <v>0</v>
      </c>
      <c r="K43">
        <f t="shared" si="4"/>
        <v>0</v>
      </c>
      <c r="L43">
        <f t="shared" si="5"/>
        <v>0</v>
      </c>
      <c r="P43" t="e">
        <f>IF(#REF!&gt;#REF!,IF(#REF!&lt;#REF!,1,0),0)</f>
        <v>#REF!</v>
      </c>
      <c r="Q43" t="e">
        <f>IF(#REF!&lt;=#REF!,IF(#REF!&gt;=#REF!,1,0),0)</f>
        <v>#REF!</v>
      </c>
      <c r="R43" t="e">
        <f>IF(#REF!&lt;#REF!,IF(#REF!&gt;=#REF!,1,0),0)</f>
        <v>#REF!</v>
      </c>
      <c r="T43" s="133"/>
    </row>
    <row r="44" spans="1:20" x14ac:dyDescent="0.25">
      <c r="A44" s="107"/>
      <c r="B44" s="147">
        <v>10</v>
      </c>
      <c r="C44" s="98"/>
      <c r="D44" s="99"/>
      <c r="E44" s="129"/>
      <c r="F44" s="101"/>
      <c r="G44" s="139"/>
      <c r="H44" s="140"/>
      <c r="I44" s="136"/>
      <c r="J44">
        <f t="shared" si="3"/>
        <v>0</v>
      </c>
      <c r="K44">
        <f t="shared" si="4"/>
        <v>0</v>
      </c>
      <c r="L44">
        <f t="shared" si="5"/>
        <v>0</v>
      </c>
      <c r="P44" t="e">
        <f>IF(#REF!&gt;#REF!,IF(#REF!&lt;#REF!,1,0),0)</f>
        <v>#REF!</v>
      </c>
      <c r="Q44" t="e">
        <f>IF(#REF!&lt;=#REF!,IF(#REF!&gt;=#REF!,1,0),0)</f>
        <v>#REF!</v>
      </c>
      <c r="R44" t="e">
        <f>IF(#REF!&lt;#REF!,IF(#REF!&gt;=#REF!,1,0),0)</f>
        <v>#REF!</v>
      </c>
    </row>
    <row r="45" spans="1:20" x14ac:dyDescent="0.25">
      <c r="A45" s="107"/>
      <c r="B45" s="147">
        <v>11</v>
      </c>
      <c r="C45" s="98"/>
      <c r="D45" s="99"/>
      <c r="E45" s="129"/>
      <c r="F45" s="101"/>
      <c r="G45" s="139"/>
      <c r="H45" s="140"/>
      <c r="I45" s="136"/>
      <c r="J45">
        <f t="shared" si="3"/>
        <v>0</v>
      </c>
      <c r="K45">
        <f t="shared" si="4"/>
        <v>0</v>
      </c>
      <c r="L45">
        <f t="shared" si="5"/>
        <v>0</v>
      </c>
      <c r="P45" t="e">
        <f>IF(#REF!&gt;#REF!,IF(#REF!&lt;#REF!,1,0),0)</f>
        <v>#REF!</v>
      </c>
      <c r="Q45" t="e">
        <f>IF(#REF!&lt;=#REF!,IF(#REF!&gt;=#REF!,1,0),0)</f>
        <v>#REF!</v>
      </c>
      <c r="R45" t="e">
        <f>IF(#REF!&lt;#REF!,IF(#REF!&gt;=#REF!,1,0),0)</f>
        <v>#REF!</v>
      </c>
    </row>
    <row r="46" spans="1:20" x14ac:dyDescent="0.25">
      <c r="A46" s="107"/>
      <c r="B46" s="147">
        <v>12</v>
      </c>
      <c r="C46" s="98"/>
      <c r="D46" s="99"/>
      <c r="E46" s="129"/>
      <c r="F46" s="101"/>
      <c r="G46" s="139"/>
      <c r="H46" s="140"/>
      <c r="I46" s="136"/>
      <c r="J46">
        <f t="shared" si="3"/>
        <v>0</v>
      </c>
      <c r="K46">
        <f t="shared" si="4"/>
        <v>0</v>
      </c>
      <c r="L46">
        <f t="shared" si="5"/>
        <v>0</v>
      </c>
      <c r="P46" t="e">
        <f>IF(#REF!&gt;#REF!,IF(#REF!&lt;#REF!,1,0),0)</f>
        <v>#REF!</v>
      </c>
      <c r="Q46" t="e">
        <f>IF(#REF!&lt;=#REF!,IF(#REF!&gt;=#REF!,1,0),0)</f>
        <v>#REF!</v>
      </c>
      <c r="R46" t="e">
        <f>IF(#REF!&lt;#REF!,IF(#REF!&gt;=#REF!,1,0),0)</f>
        <v>#REF!</v>
      </c>
    </row>
    <row r="47" spans="1:20" x14ac:dyDescent="0.25">
      <c r="A47" s="107"/>
      <c r="B47" s="147">
        <v>13</v>
      </c>
      <c r="C47" s="98"/>
      <c r="D47" s="99"/>
      <c r="E47" s="129"/>
      <c r="F47" s="101"/>
      <c r="G47" s="139"/>
      <c r="H47" s="140"/>
      <c r="I47" s="136"/>
      <c r="J47">
        <f t="shared" si="3"/>
        <v>0</v>
      </c>
      <c r="K47">
        <f t="shared" si="4"/>
        <v>0</v>
      </c>
      <c r="L47">
        <f t="shared" si="5"/>
        <v>0</v>
      </c>
      <c r="P47" t="e">
        <f>IF(#REF!&gt;#REF!,IF(#REF!&lt;#REF!,1,0),0)</f>
        <v>#REF!</v>
      </c>
      <c r="Q47" t="e">
        <f>IF(#REF!&lt;=#REF!,IF(#REF!&gt;=#REF!,1,0),0)</f>
        <v>#REF!</v>
      </c>
      <c r="R47" t="e">
        <f>IF(#REF!&lt;#REF!,IF(#REF!&gt;=#REF!,1,0),0)</f>
        <v>#REF!</v>
      </c>
      <c r="T47" s="133"/>
    </row>
    <row r="48" spans="1:20" x14ac:dyDescent="0.25">
      <c r="A48" s="107"/>
      <c r="B48" s="147">
        <v>14</v>
      </c>
      <c r="C48" s="98"/>
      <c r="D48" s="99"/>
      <c r="E48" s="129"/>
      <c r="F48" s="101"/>
      <c r="G48" s="139"/>
      <c r="H48" s="140"/>
      <c r="I48" s="136"/>
      <c r="J48">
        <f t="shared" si="3"/>
        <v>0</v>
      </c>
      <c r="K48">
        <f t="shared" si="4"/>
        <v>0</v>
      </c>
      <c r="L48">
        <f t="shared" si="5"/>
        <v>0</v>
      </c>
      <c r="P48" t="e">
        <f>IF(#REF!&gt;#REF!,IF(#REF!&lt;#REF!,1,0),0)</f>
        <v>#REF!</v>
      </c>
      <c r="Q48" t="e">
        <f>IF(#REF!&lt;=#REF!,IF(#REF!&gt;=#REF!,1,0),0)</f>
        <v>#REF!</v>
      </c>
      <c r="R48" t="e">
        <f>IF(#REF!&lt;#REF!,IF(#REF!&gt;=#REF!,1,0),0)</f>
        <v>#REF!</v>
      </c>
      <c r="T48" s="133"/>
    </row>
    <row r="49" spans="1:18" x14ac:dyDescent="0.25">
      <c r="A49" s="107"/>
      <c r="B49" s="147">
        <v>15</v>
      </c>
      <c r="C49" s="98"/>
      <c r="D49" s="99"/>
      <c r="E49" s="129"/>
      <c r="F49" s="101"/>
      <c r="G49" s="139"/>
      <c r="H49" s="140"/>
      <c r="I49" s="136"/>
      <c r="J49">
        <f t="shared" si="3"/>
        <v>0</v>
      </c>
      <c r="K49">
        <f t="shared" si="4"/>
        <v>0</v>
      </c>
      <c r="L49">
        <f t="shared" si="5"/>
        <v>0</v>
      </c>
      <c r="P49" t="e">
        <f>IF(#REF!&gt;#REF!,IF(#REF!&lt;#REF!,1,0),0)</f>
        <v>#REF!</v>
      </c>
      <c r="Q49" t="e">
        <f>IF(#REF!&lt;=#REF!,IF(#REF!&gt;=#REF!,1,0),0)</f>
        <v>#REF!</v>
      </c>
      <c r="R49" t="e">
        <f>IF(#REF!&lt;#REF!,IF(#REF!&gt;=#REF!,1,0),0)</f>
        <v>#REF!</v>
      </c>
    </row>
    <row r="50" spans="1:18" x14ac:dyDescent="0.25">
      <c r="A50" s="107"/>
      <c r="B50" s="147">
        <v>16</v>
      </c>
      <c r="C50" s="98"/>
      <c r="D50" s="99"/>
      <c r="E50" s="129"/>
      <c r="F50" s="101"/>
      <c r="G50" s="139"/>
      <c r="H50" s="140"/>
      <c r="I50" s="136"/>
      <c r="J50">
        <f t="shared" si="3"/>
        <v>0</v>
      </c>
      <c r="K50">
        <f t="shared" si="4"/>
        <v>0</v>
      </c>
      <c r="L50">
        <f t="shared" si="5"/>
        <v>0</v>
      </c>
      <c r="P50" t="e">
        <f>IF(#REF!&gt;#REF!,IF(#REF!&lt;#REF!,1,0),0)</f>
        <v>#REF!</v>
      </c>
      <c r="Q50" t="e">
        <f>IF(#REF!&lt;=#REF!,IF(#REF!&gt;=#REF!,1,0),0)</f>
        <v>#REF!</v>
      </c>
      <c r="R50" t="e">
        <f>IF(#REF!&lt;#REF!,IF(#REF!&gt;=#REF!,1,0),0)</f>
        <v>#REF!</v>
      </c>
    </row>
    <row r="51" spans="1:18" x14ac:dyDescent="0.25">
      <c r="A51" s="107"/>
      <c r="B51" s="147">
        <v>17</v>
      </c>
      <c r="C51" s="98"/>
      <c r="D51" s="99"/>
      <c r="E51" s="129"/>
      <c r="F51" s="101"/>
      <c r="G51" s="139"/>
      <c r="H51" s="140"/>
      <c r="I51" s="136"/>
      <c r="J51">
        <f t="shared" si="3"/>
        <v>0</v>
      </c>
      <c r="K51">
        <f t="shared" si="4"/>
        <v>0</v>
      </c>
      <c r="L51">
        <f t="shared" si="5"/>
        <v>0</v>
      </c>
      <c r="P51" t="e">
        <f>IF(#REF!&gt;#REF!,IF(#REF!&lt;#REF!,1,0),0)</f>
        <v>#REF!</v>
      </c>
      <c r="Q51" t="e">
        <f>IF(#REF!&lt;=#REF!,IF(#REF!&gt;=#REF!,1,0),0)</f>
        <v>#REF!</v>
      </c>
      <c r="R51" t="e">
        <f>IF(#REF!&lt;#REF!,IF(#REF!&gt;=#REF!,1,0),0)</f>
        <v>#REF!</v>
      </c>
    </row>
    <row r="52" spans="1:18" ht="20.25" customHeight="1" x14ac:dyDescent="0.25">
      <c r="A52" s="107"/>
      <c r="B52" s="147">
        <v>18</v>
      </c>
      <c r="C52" s="98"/>
      <c r="D52" s="128"/>
      <c r="E52" s="129"/>
      <c r="F52" s="101"/>
      <c r="G52" s="139"/>
      <c r="H52" s="140"/>
      <c r="I52" s="136"/>
      <c r="J52">
        <f t="shared" si="3"/>
        <v>0</v>
      </c>
      <c r="K52">
        <f t="shared" si="4"/>
        <v>0</v>
      </c>
      <c r="L52">
        <f t="shared" si="5"/>
        <v>0</v>
      </c>
      <c r="P52" t="e">
        <f>IF(#REF!&gt;#REF!,IF(#REF!&lt;#REF!,1,0),0)</f>
        <v>#REF!</v>
      </c>
      <c r="Q52" t="e">
        <f>IF(#REF!&lt;=#REF!,IF(#REF!&gt;=#REF!,1,0),0)</f>
        <v>#REF!</v>
      </c>
      <c r="R52" t="e">
        <f>IF(#REF!&lt;#REF!,IF(#REF!&gt;=#REF!,1,0),0)</f>
        <v>#REF!</v>
      </c>
    </row>
    <row r="53" spans="1:18" x14ac:dyDescent="0.25">
      <c r="A53" s="107"/>
      <c r="B53" s="147">
        <v>19</v>
      </c>
      <c r="C53" s="98"/>
      <c r="D53" s="99"/>
      <c r="E53" s="129"/>
      <c r="F53" s="101"/>
      <c r="G53" s="139"/>
      <c r="H53" s="140"/>
      <c r="I53" s="136"/>
      <c r="J53">
        <f t="shared" si="3"/>
        <v>0</v>
      </c>
      <c r="K53">
        <f t="shared" si="4"/>
        <v>0</v>
      </c>
      <c r="L53">
        <f t="shared" si="5"/>
        <v>0</v>
      </c>
      <c r="P53" t="e">
        <f>IF(#REF!&gt;#REF!,IF(#REF!&lt;#REF!,1,0),0)</f>
        <v>#REF!</v>
      </c>
      <c r="Q53" t="e">
        <f>IF(#REF!&lt;=#REF!,IF(#REF!&gt;=#REF!,1,0),0)</f>
        <v>#REF!</v>
      </c>
      <c r="R53" t="e">
        <f>IF(#REF!&lt;#REF!,IF(#REF!&gt;=#REF!,1,0),0)</f>
        <v>#REF!</v>
      </c>
    </row>
    <row r="54" spans="1:18" x14ac:dyDescent="0.25">
      <c r="A54" s="107"/>
      <c r="B54" s="147">
        <v>20</v>
      </c>
      <c r="C54" s="98"/>
      <c r="D54" s="99"/>
      <c r="E54" s="129"/>
      <c r="F54" s="101"/>
      <c r="G54" s="139"/>
      <c r="H54" s="140"/>
      <c r="I54" s="136"/>
      <c r="J54">
        <f t="shared" si="3"/>
        <v>0</v>
      </c>
      <c r="K54">
        <f t="shared" si="4"/>
        <v>0</v>
      </c>
      <c r="L54">
        <f t="shared" si="5"/>
        <v>0</v>
      </c>
      <c r="P54" t="e">
        <f>IF(#REF!&gt;#REF!,IF(#REF!&lt;#REF!,1,0),0)</f>
        <v>#REF!</v>
      </c>
      <c r="Q54" t="e">
        <f>IF(#REF!&lt;=#REF!,IF(#REF!&gt;=#REF!,1,0),0)</f>
        <v>#REF!</v>
      </c>
      <c r="R54" t="e">
        <f>IF(#REF!&lt;#REF!,IF(#REF!&gt;=#REF!,1,0),0)</f>
        <v>#REF!</v>
      </c>
    </row>
    <row r="55" spans="1:18" x14ac:dyDescent="0.25">
      <c r="A55" s="107"/>
      <c r="B55" s="147">
        <v>21</v>
      </c>
      <c r="C55" s="98"/>
      <c r="D55" s="99"/>
      <c r="E55" s="129"/>
      <c r="F55" s="101"/>
      <c r="G55" s="139"/>
      <c r="H55" s="140"/>
      <c r="I55" s="136"/>
      <c r="J55">
        <f t="shared" si="3"/>
        <v>0</v>
      </c>
      <c r="K55">
        <f t="shared" si="4"/>
        <v>0</v>
      </c>
      <c r="L55">
        <f t="shared" si="5"/>
        <v>0</v>
      </c>
      <c r="P55" t="e">
        <f>IF(#REF!&gt;#REF!,IF(#REF!&lt;#REF!,1,0),0)</f>
        <v>#REF!</v>
      </c>
      <c r="Q55" t="e">
        <f>IF(#REF!&lt;=#REF!,IF(#REF!&gt;=#REF!,1,0),0)</f>
        <v>#REF!</v>
      </c>
      <c r="R55" t="e">
        <f>IF(#REF!&lt;#REF!,IF(#REF!&gt;=#REF!,1,0),0)</f>
        <v>#REF!</v>
      </c>
    </row>
    <row r="56" spans="1:18" x14ac:dyDescent="0.25">
      <c r="A56" s="107"/>
      <c r="B56" s="147">
        <v>22</v>
      </c>
      <c r="C56" s="98"/>
      <c r="D56" s="99"/>
      <c r="E56" s="129"/>
      <c r="F56" s="101"/>
      <c r="G56" s="139"/>
      <c r="H56" s="140"/>
      <c r="I56" s="136"/>
      <c r="J56">
        <f t="shared" si="3"/>
        <v>0</v>
      </c>
      <c r="K56">
        <f t="shared" si="4"/>
        <v>0</v>
      </c>
      <c r="L56">
        <f t="shared" si="5"/>
        <v>0</v>
      </c>
      <c r="P56" t="e">
        <f>IF(#REF!&gt;#REF!,IF(#REF!&lt;#REF!,1,0),0)</f>
        <v>#REF!</v>
      </c>
      <c r="Q56" t="e">
        <f>IF(#REF!&lt;=#REF!,IF(#REF!&gt;=#REF!,1,0),0)</f>
        <v>#REF!</v>
      </c>
      <c r="R56" t="e">
        <f>IF(#REF!&lt;#REF!,IF(#REF!&gt;=#REF!,1,0),0)</f>
        <v>#REF!</v>
      </c>
    </row>
    <row r="57" spans="1:18" x14ac:dyDescent="0.25">
      <c r="A57" s="107"/>
      <c r="B57" s="147">
        <v>23</v>
      </c>
      <c r="C57" s="98"/>
      <c r="D57" s="99"/>
      <c r="E57" s="129"/>
      <c r="F57" s="101"/>
      <c r="G57" s="139"/>
      <c r="H57" s="140"/>
      <c r="I57" s="136"/>
      <c r="J57">
        <f t="shared" si="3"/>
        <v>0</v>
      </c>
      <c r="K57">
        <f t="shared" si="4"/>
        <v>0</v>
      </c>
      <c r="L57">
        <f t="shared" si="5"/>
        <v>0</v>
      </c>
      <c r="P57" t="e">
        <f>IF(#REF!&gt;#REF!,IF(#REF!&lt;#REF!,1,0),0)</f>
        <v>#REF!</v>
      </c>
      <c r="Q57" t="e">
        <f>IF(#REF!&lt;=#REF!,IF(#REF!&gt;=#REF!,1,0),0)</f>
        <v>#REF!</v>
      </c>
      <c r="R57" t="e">
        <f>IF(#REF!&lt;#REF!,IF(#REF!&gt;=#REF!,1,0),0)</f>
        <v>#REF!</v>
      </c>
    </row>
    <row r="58" spans="1:18" x14ac:dyDescent="0.25">
      <c r="A58" s="107"/>
      <c r="B58" s="147">
        <v>24</v>
      </c>
      <c r="C58" s="98"/>
      <c r="D58" s="99"/>
      <c r="E58" s="129"/>
      <c r="F58" s="101"/>
      <c r="G58" s="139"/>
      <c r="H58" s="140"/>
      <c r="I58" s="136"/>
      <c r="J58">
        <f t="shared" si="3"/>
        <v>0</v>
      </c>
      <c r="K58">
        <f t="shared" si="4"/>
        <v>0</v>
      </c>
      <c r="L58">
        <f t="shared" si="5"/>
        <v>0</v>
      </c>
      <c r="P58" t="e">
        <f>IF(#REF!&gt;#REF!,IF(#REF!&lt;#REF!,1,0),0)</f>
        <v>#REF!</v>
      </c>
      <c r="Q58" t="e">
        <f>IF(#REF!&lt;=#REF!,IF(#REF!&gt;=#REF!,1,0),0)</f>
        <v>#REF!</v>
      </c>
      <c r="R58" t="e">
        <f>IF(#REF!&lt;#REF!,IF(#REF!&gt;=#REF!,1,0),0)</f>
        <v>#REF!</v>
      </c>
    </row>
    <row r="59" spans="1:18" x14ac:dyDescent="0.25">
      <c r="A59" s="148"/>
      <c r="B59" s="149">
        <v>25</v>
      </c>
      <c r="C59" s="98"/>
      <c r="D59" s="99"/>
      <c r="E59" s="129"/>
      <c r="F59" s="101"/>
      <c r="G59" s="139"/>
      <c r="H59" s="140"/>
      <c r="I59" s="136"/>
      <c r="J59">
        <f t="shared" si="3"/>
        <v>0</v>
      </c>
      <c r="K59">
        <f t="shared" si="4"/>
        <v>0</v>
      </c>
      <c r="L59">
        <f t="shared" si="5"/>
        <v>0</v>
      </c>
      <c r="P59" t="e">
        <f>IF(#REF!&gt;#REF!,IF(#REF!&lt;#REF!,1,0),0)</f>
        <v>#REF!</v>
      </c>
      <c r="Q59" t="e">
        <f>IF(#REF!&lt;=#REF!,IF(#REF!&gt;=#REF!,1,0),0)</f>
        <v>#REF!</v>
      </c>
      <c r="R59" t="e">
        <f>IF(#REF!&lt;#REF!,IF(#REF!&gt;=#REF!,1,0),0)</f>
        <v>#REF!</v>
      </c>
    </row>
  </sheetData>
  <mergeCells count="20">
    <mergeCell ref="G37:H37"/>
    <mergeCell ref="G31:H31"/>
    <mergeCell ref="G32:H32"/>
    <mergeCell ref="A33:A34"/>
    <mergeCell ref="B33:B34"/>
    <mergeCell ref="C33:F33"/>
    <mergeCell ref="G33:H33"/>
    <mergeCell ref="G34:H36"/>
    <mergeCell ref="A4:A5"/>
    <mergeCell ref="B4:B5"/>
    <mergeCell ref="C4:F4"/>
    <mergeCell ref="G4:H4"/>
    <mergeCell ref="G5:H7"/>
    <mergeCell ref="A7:A30"/>
    <mergeCell ref="G8:H8"/>
    <mergeCell ref="C1:F1"/>
    <mergeCell ref="D2:E2"/>
    <mergeCell ref="G2:H2"/>
    <mergeCell ref="K2:N2"/>
    <mergeCell ref="G3:H3"/>
  </mergeCells>
  <conditionalFormatting sqref="G3:H3">
    <cfRule type="expression" dxfId="5" priority="2">
      <formula>$M10</formula>
    </cfRule>
  </conditionalFormatting>
  <conditionalFormatting sqref="G32:H32">
    <cfRule type="expression" dxfId="4" priority="3">
      <formula>$M39</formula>
    </cfRule>
  </conditionalFormatting>
  <dataValidations count="2">
    <dataValidation type="date" allowBlank="1" showInputMessage="1" showErrorMessage="1" errorTitle="Saisie non Valide" error="Respecter le format JJ/MM/AAAA_x000a_ex :  02/03/2006_x000a_La date  doit être comprise entre la date mini et la date maxi" prompt="format: jj/mm/aaaa_x000a_ex : 01/05/2006_x000a_(comprise entre date mini et date maxi)" sqref="E31" xr:uid="{00000000-0002-0000-0800-000000000000}">
      <formula1>D$4</formula1>
      <formula2>F$4</formula2>
    </dataValidation>
    <dataValidation type="date" allowBlank="1" showInputMessage="1" showErrorMessage="1" error="La date entrée est hors règlement" sqref="E6:E30 E35:E59" xr:uid="{00000000-0002-0000-0800-000001000000}">
      <formula1>$F$3</formula1>
      <formula2>$D$3</formula2>
    </dataValidation>
  </dataValidations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ACCUEIL</vt:lpstr>
      <vt:lpstr>COORDONNEES DES STRUCTURES</vt:lpstr>
      <vt:lpstr>ENFANT</vt:lpstr>
      <vt:lpstr>ESPOIR 1</vt:lpstr>
      <vt:lpstr>ESPOIR 2</vt:lpstr>
      <vt:lpstr>ELEMENTAIRE</vt:lpstr>
      <vt:lpstr>SUPERIEUR</vt:lpstr>
      <vt:lpstr>DUOS</vt:lpstr>
      <vt:lpstr>GROUPE 1</vt:lpstr>
      <vt:lpstr>GROUPE 2</vt:lpstr>
      <vt:lpstr>GROUPE 3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jacky loyau</dc:creator>
  <dc:description/>
  <cp:lastModifiedBy>Annie Olive-Gauthier</cp:lastModifiedBy>
  <cp:revision>7</cp:revision>
  <cp:lastPrinted>2022-10-03T16:49:04Z</cp:lastPrinted>
  <dcterms:created xsi:type="dcterms:W3CDTF">2018-03-22T10:33:26Z</dcterms:created>
  <dcterms:modified xsi:type="dcterms:W3CDTF">2023-09-20T15:35:03Z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